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TStepRev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<sst xmlns="http://schemas.openxmlformats.org/spreadsheetml/2006/main" count="43" uniqueCount="28">
  <si>
    <t>TStepRev</t>
  </si>
  <si>
    <t>Category:</t>
  </si>
  <si>
    <t>Stepped Rate Projections</t>
  </si>
  <si>
    <t>Family:</t>
  </si>
  <si>
    <t>Stepped Rate Revenue</t>
  </si>
  <si>
    <t>Arguments:</t>
  </si>
  <si>
    <t>Time, Base, Start, MktPriceToDates, MktPrices, ToDates, AnnualRates, [DayCount], [Periods], [ProjMode]</t>
  </si>
  <si>
    <t>Meaning:</t>
  </si>
  <si>
    <t>Stepped Rate Revenue using To Dates</t>
  </si>
  <si>
    <t>Description:</t>
  </si>
  <si>
    <t>To</t>
  </si>
  <si>
    <t>Annual</t>
  </si>
  <si>
    <t>MktPrice</t>
  </si>
  <si>
    <t>Mkt</t>
  </si>
  <si>
    <t>Base</t>
  </si>
  <si>
    <t>Start</t>
  </si>
  <si>
    <t>Dates</t>
  </si>
  <si>
    <t>Rates</t>
  </si>
  <si>
    <t>ToDates</t>
  </si>
  <si>
    <t>Prices</t>
  </si>
  <si>
    <t>DayCount</t>
  </si>
  <si>
    <t>Periods</t>
  </si>
  <si>
    <t>Omitted</t>
  </si>
  <si>
    <t>Example 1: Prices change more frequently than Rates</t>
  </si>
  <si>
    <t>Longhand</t>
  </si>
  <si>
    <t>Example 2: Rates change more frequently than Prices</t>
  </si>
  <si>
    <t xml:space="preserve">    </t>
  </si>
  <si>
    <t>Example 3: Non-coincident Rate/Price Reviews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</si>
</sst>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months&quot;_);\(#,##0\ &quot;months&quot;\);"/>
    <numFmt numFmtId="165" formatCode="_(d\ mmm\ yy_);;"/>
    <numFmt numFmtId="166" formatCode="_(\ ###0.00_);\(###0.00\);"/>
    <numFmt numFmtId="167" formatCode="mmm\-yyyy;;"/>
    <numFmt numFmtId="168" formatCode="_(\ ##,##0_);\(#,##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165" fontId="1" fillId="0" borderId="2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8" fontId="1" fillId="4" borderId="3" xfId="0" applyNumberFormat="1" applyFont="1" applyFill="1" applyBorder="1" applyAlignment="1">
      <alignment horizontal="center"/>
    </xf>
    <xf numFmtId="168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14" customWidth="1"/>
    <col min="2" max="2" width="2.8515625" style="14" customWidth="1"/>
    <col min="3" max="3" width="13.140625" style="14" customWidth="1"/>
    <col min="4" max="4" width="11.8515625" style="14" customWidth="1"/>
    <col min="5" max="5" width="10.140625" style="14" customWidth="1"/>
    <col min="6" max="6" width="12.28125" style="14" customWidth="1"/>
    <col min="7" max="7" width="11.28125" style="14" customWidth="1"/>
    <col min="8" max="8" width="10.7109375" style="14" customWidth="1"/>
    <col min="9" max="9" width="11.8515625" style="14" customWidth="1"/>
    <col min="10" max="10" width="11.57421875" style="14" customWidth="1"/>
    <col min="11" max="11" width="11.421875" style="14" customWidth="1"/>
    <col min="12" max="13" width="10.140625" style="14" customWidth="1"/>
    <col min="14" max="16384" width="9.140625" style="4" customWidth="1"/>
  </cols>
  <sheetData>
    <row r="2" spans="1:16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3"/>
    </row>
    <row r="3" spans="1:16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7"/>
      <c r="O3" s="7"/>
      <c r="P3" s="7"/>
    </row>
    <row r="4" spans="1:16" ht="10.5">
      <c r="A4" s="1"/>
      <c r="B4" s="1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</row>
    <row r="5" spans="1:16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</row>
    <row r="6" spans="1:16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3"/>
      <c r="O6" s="3"/>
      <c r="P6" s="3"/>
    </row>
    <row r="7" spans="1:16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3"/>
    </row>
    <row r="8" spans="1:16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3"/>
      <c r="O8" s="3"/>
      <c r="P8" s="3"/>
    </row>
    <row r="9" spans="1:16" ht="66" customHeight="1">
      <c r="A9" s="1"/>
      <c r="B9" s="1"/>
      <c r="C9" s="10" t="s">
        <v>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3"/>
      <c r="O9" s="3"/>
      <c r="P9" s="3"/>
    </row>
    <row r="10" spans="1:16" ht="10.5">
      <c r="A10" s="1"/>
      <c r="B10" s="1"/>
      <c r="C10" s="9"/>
      <c r="D10" s="2"/>
      <c r="E10" s="1"/>
      <c r="F10" s="1"/>
      <c r="G10" s="1"/>
      <c r="H10" s="1"/>
      <c r="I10" s="1"/>
      <c r="J10" s="1"/>
      <c r="K10" s="1"/>
      <c r="L10" s="1"/>
      <c r="M10" s="1"/>
      <c r="N10" s="3"/>
      <c r="O10" s="3"/>
      <c r="P10" s="3"/>
    </row>
    <row r="11" spans="1:16" ht="10.5">
      <c r="A11" s="1"/>
      <c r="B11" s="1"/>
      <c r="C11" s="12"/>
      <c r="D11" s="12"/>
      <c r="E11" s="12" t="s">
        <v>10</v>
      </c>
      <c r="F11" s="13" t="s">
        <v>11</v>
      </c>
      <c r="G11" s="12" t="s">
        <v>12</v>
      </c>
      <c r="H11" s="12" t="s">
        <v>13</v>
      </c>
      <c r="L11" s="1"/>
      <c r="M11" s="1"/>
      <c r="N11" s="3"/>
      <c r="O11" s="3"/>
      <c r="P11" s="3"/>
    </row>
    <row r="12" spans="1:16" ht="10.5">
      <c r="A12" s="1"/>
      <c r="B12" s="1"/>
      <c r="C12" s="15" t="s">
        <v>14</v>
      </c>
      <c r="D12" s="15" t="s">
        <v>15</v>
      </c>
      <c r="E12" s="15" t="s">
        <v>16</v>
      </c>
      <c r="F12" s="16" t="s">
        <v>17</v>
      </c>
      <c r="G12" s="15" t="s">
        <v>18</v>
      </c>
      <c r="H12" s="15" t="s">
        <v>19</v>
      </c>
      <c r="I12" s="15" t="s">
        <v>20</v>
      </c>
      <c r="J12" s="15" t="s">
        <v>21</v>
      </c>
      <c r="N12" s="3"/>
      <c r="O12" s="3"/>
      <c r="P12" s="3"/>
    </row>
    <row r="13" spans="1:16" ht="10.5">
      <c r="A13" s="1"/>
      <c r="B13" s="17"/>
      <c r="C13" s="18">
        <v>3</v>
      </c>
      <c r="D13" s="19">
        <v>37653</v>
      </c>
      <c r="E13" s="19">
        <v>37834</v>
      </c>
      <c r="F13" s="20">
        <v>100</v>
      </c>
      <c r="G13" s="19">
        <v>37742</v>
      </c>
      <c r="H13" s="21">
        <v>20</v>
      </c>
      <c r="I13" s="20" t="s">
        <v>22</v>
      </c>
      <c r="J13" s="20" t="s">
        <v>22</v>
      </c>
      <c r="N13" s="22"/>
      <c r="O13" s="3"/>
      <c r="P13" s="3"/>
    </row>
    <row r="14" spans="1:16" ht="10.5">
      <c r="A14" s="1"/>
      <c r="B14" s="1"/>
      <c r="C14" s="23"/>
      <c r="D14" s="24"/>
      <c r="E14" s="19">
        <v>38018</v>
      </c>
      <c r="F14" s="20">
        <v>200</v>
      </c>
      <c r="G14" s="19">
        <v>37834</v>
      </c>
      <c r="H14" s="21">
        <v>22</v>
      </c>
      <c r="I14" s="23"/>
      <c r="J14" s="25"/>
      <c r="K14" s="23"/>
      <c r="L14" s="23"/>
      <c r="M14" s="23"/>
      <c r="N14" s="3"/>
      <c r="O14" s="3"/>
      <c r="P14" s="3"/>
    </row>
    <row r="15" spans="1:16" ht="10.5">
      <c r="A15" s="1"/>
      <c r="B15" s="1"/>
      <c r="C15" s="12"/>
      <c r="D15" s="26"/>
      <c r="E15" s="19">
        <v>38200</v>
      </c>
      <c r="F15" s="20">
        <v>300</v>
      </c>
      <c r="G15" s="19">
        <v>37926</v>
      </c>
      <c r="H15" s="21">
        <v>24</v>
      </c>
      <c r="I15" s="12"/>
      <c r="J15" s="1"/>
      <c r="K15" s="12"/>
      <c r="L15" s="12"/>
      <c r="M15" s="12"/>
      <c r="N15" s="3"/>
      <c r="O15" s="3"/>
      <c r="P15" s="3"/>
    </row>
    <row r="16" spans="1:16" ht="10.5">
      <c r="A16" s="1"/>
      <c r="B16" s="1"/>
      <c r="C16" s="12"/>
      <c r="D16" s="26"/>
      <c r="E16" s="19">
        <v>38384</v>
      </c>
      <c r="F16" s="20">
        <v>400</v>
      </c>
      <c r="G16" s="19">
        <v>38018</v>
      </c>
      <c r="H16" s="21">
        <v>26</v>
      </c>
      <c r="I16" s="12"/>
      <c r="J16" s="1"/>
      <c r="K16" s="12"/>
      <c r="L16" s="12"/>
      <c r="M16" s="12"/>
      <c r="N16" s="3"/>
      <c r="O16" s="3"/>
      <c r="P16" s="3"/>
    </row>
    <row r="17" spans="1:16" ht="10.5">
      <c r="A17" s="1"/>
      <c r="B17" s="1"/>
      <c r="C17" s="12"/>
      <c r="D17" s="12"/>
      <c r="E17" s="23"/>
      <c r="F17" s="27"/>
      <c r="G17" s="19">
        <v>38108</v>
      </c>
      <c r="H17" s="21">
        <v>28</v>
      </c>
      <c r="I17" s="12"/>
      <c r="J17" s="1"/>
      <c r="K17" s="12"/>
      <c r="L17" s="12"/>
      <c r="M17" s="12"/>
      <c r="N17" s="3"/>
      <c r="O17" s="3"/>
      <c r="P17" s="3"/>
    </row>
    <row r="18" spans="1:16" ht="10.5">
      <c r="A18" s="1"/>
      <c r="B18" s="1"/>
      <c r="C18" s="12"/>
      <c r="D18" s="12"/>
      <c r="E18" s="12"/>
      <c r="F18" s="28"/>
      <c r="G18" s="19">
        <v>38200</v>
      </c>
      <c r="H18" s="21">
        <v>30</v>
      </c>
      <c r="I18" s="12"/>
      <c r="J18" s="1"/>
      <c r="K18" s="12"/>
      <c r="L18" s="12"/>
      <c r="M18" s="12"/>
      <c r="N18" s="3"/>
      <c r="O18" s="3"/>
      <c r="P18" s="3"/>
    </row>
    <row r="19" spans="1:16" ht="10.5">
      <c r="A19" s="1"/>
      <c r="B19" s="1"/>
      <c r="C19" s="12"/>
      <c r="D19" s="12"/>
      <c r="E19" s="12"/>
      <c r="F19" s="28"/>
      <c r="G19" s="19">
        <v>38292</v>
      </c>
      <c r="H19" s="21">
        <v>32</v>
      </c>
      <c r="I19" s="12"/>
      <c r="J19" s="1"/>
      <c r="K19" s="12"/>
      <c r="L19" s="12"/>
      <c r="M19" s="12"/>
      <c r="N19" s="3"/>
      <c r="O19" s="3"/>
      <c r="P19" s="3"/>
    </row>
    <row r="20" spans="1:16" ht="10.5">
      <c r="A20" s="1"/>
      <c r="B20" s="1"/>
      <c r="C20" s="12"/>
      <c r="D20" s="12"/>
      <c r="E20" s="12"/>
      <c r="F20" s="28"/>
      <c r="G20" s="19">
        <v>38384</v>
      </c>
      <c r="H20" s="21">
        <v>34</v>
      </c>
      <c r="I20" s="12"/>
      <c r="J20" s="1"/>
      <c r="K20" s="12"/>
      <c r="L20" s="12"/>
      <c r="M20" s="12"/>
      <c r="N20" s="3"/>
      <c r="O20" s="3"/>
      <c r="P20" s="3"/>
    </row>
    <row r="21" spans="1:16" ht="10.5">
      <c r="A21" s="1"/>
      <c r="B21" s="1"/>
      <c r="C21" s="12"/>
      <c r="D21" s="12"/>
      <c r="E21" s="12"/>
      <c r="F21" s="28"/>
      <c r="G21" s="19">
        <v>38473</v>
      </c>
      <c r="H21" s="21">
        <v>36</v>
      </c>
      <c r="I21" s="12"/>
      <c r="J21" s="1"/>
      <c r="K21" s="12"/>
      <c r="L21" s="12"/>
      <c r="M21" s="12"/>
      <c r="N21" s="3"/>
      <c r="O21" s="3"/>
      <c r="P21" s="3"/>
    </row>
    <row r="22" spans="1:16" ht="10.5">
      <c r="A22" s="1"/>
      <c r="B22" s="1"/>
      <c r="C22" s="12"/>
      <c r="D22" s="12"/>
      <c r="E22" s="12"/>
      <c r="F22" s="28"/>
      <c r="G22" s="19">
        <v>38565</v>
      </c>
      <c r="H22" s="21">
        <v>38</v>
      </c>
      <c r="I22" s="12"/>
      <c r="J22" s="1"/>
      <c r="K22" s="12"/>
      <c r="L22" s="12"/>
      <c r="M22" s="12"/>
      <c r="N22" s="3"/>
      <c r="O22" s="3"/>
      <c r="P22" s="3"/>
    </row>
    <row r="23" spans="1:16" ht="10.5">
      <c r="A23" s="1"/>
      <c r="B23" s="1"/>
      <c r="C23" s="12"/>
      <c r="D23" s="12"/>
      <c r="E23" s="12"/>
      <c r="F23" s="28"/>
      <c r="G23" s="19">
        <v>38657</v>
      </c>
      <c r="H23" s="21">
        <v>40</v>
      </c>
      <c r="I23" s="12"/>
      <c r="J23" s="29"/>
      <c r="K23" s="12"/>
      <c r="L23" s="12"/>
      <c r="M23" s="12"/>
      <c r="N23" s="3"/>
      <c r="O23" s="3"/>
      <c r="P23" s="3"/>
    </row>
    <row r="24" spans="1:16" ht="10.5">
      <c r="A24" s="1"/>
      <c r="B24" s="1"/>
      <c r="C24" s="1"/>
      <c r="D24" s="12"/>
      <c r="E24" s="12"/>
      <c r="F24" s="12"/>
      <c r="G24" s="23"/>
      <c r="H24" s="12"/>
      <c r="I24" s="12"/>
      <c r="J24" s="12"/>
      <c r="K24" s="12"/>
      <c r="L24" s="12"/>
      <c r="M24" s="12"/>
      <c r="N24" s="3"/>
      <c r="O24" s="3"/>
      <c r="P24" s="3"/>
    </row>
    <row r="25" spans="1:16" ht="10.5">
      <c r="A25" s="1"/>
      <c r="B25" s="1"/>
      <c r="C25" s="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"/>
      <c r="O25" s="3"/>
      <c r="P25" s="3"/>
    </row>
    <row r="26" spans="1:16" ht="10.5">
      <c r="A26" s="1"/>
      <c r="B26" s="1"/>
      <c r="C26" s="5" t="s">
        <v>23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3"/>
      <c r="O26" s="3"/>
      <c r="P26" s="3"/>
    </row>
    <row r="27" spans="1:16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</row>
    <row r="28" spans="1:16" ht="10.5">
      <c r="A28" s="1"/>
      <c r="B28" s="1"/>
      <c r="C28" s="1"/>
      <c r="D28" s="30">
        <v>37622</v>
      </c>
      <c r="E28" s="30">
        <f>_XLL.DPM(D28,$C$13)</f>
        <v>37712</v>
      </c>
      <c r="F28" s="30">
        <f>_XLL.DPM(E28,$C$13)</f>
        <v>37803</v>
      </c>
      <c r="G28" s="30">
        <f>_XLL.DPM(F28,$C$13)</f>
        <v>37895</v>
      </c>
      <c r="H28" s="30">
        <f>_XLL.DPM(G28,$C$13)</f>
        <v>37987</v>
      </c>
      <c r="I28" s="30">
        <f>_XLL.DPM(H28,$C$13)</f>
        <v>38078</v>
      </c>
      <c r="J28" s="30">
        <f>_XLL.DPM(I28,$C$13)</f>
        <v>38169</v>
      </c>
      <c r="K28" s="30">
        <f>_XLL.DPM(J28,$C$13)</f>
        <v>38261</v>
      </c>
      <c r="L28" s="30">
        <f>_XLL.DPM(K28,$C$13)</f>
        <v>38353</v>
      </c>
      <c r="M28" s="1"/>
      <c r="N28" s="3"/>
      <c r="O28" s="3"/>
      <c r="P28" s="3"/>
    </row>
    <row r="29" spans="1:16" ht="10.5">
      <c r="A29" s="1"/>
      <c r="B29" s="1"/>
      <c r="C29" s="1"/>
      <c r="D29" s="12"/>
      <c r="E29" s="12"/>
      <c r="F29" s="12"/>
      <c r="G29" s="12"/>
      <c r="H29" s="12"/>
      <c r="I29" s="12"/>
      <c r="J29" s="12"/>
      <c r="K29" s="12"/>
      <c r="L29" s="12"/>
      <c r="M29" s="1"/>
      <c r="N29" s="3"/>
      <c r="O29" s="3"/>
      <c r="P29" s="3"/>
    </row>
    <row r="30" spans="1:16" ht="10.5">
      <c r="A30" s="1"/>
      <c r="B30" s="1"/>
      <c r="C30" s="1" t="s">
        <v>0</v>
      </c>
      <c r="D30" s="31">
        <f>_XLL.TSTEPREV(D28,$C$13,$D$13,$G$13:$G$23,$H$13:$H$23,$E$13:$E$16,$F$13:$F$16)</f>
        <v>333.3333333333333</v>
      </c>
      <c r="E30" s="31">
        <f>_XLL.TSTEPREV(E28,$C$13,$D$13,$G$13:$G$23,$H$13:$H$23,$E$13:$E$16,$F$13:$F$16)</f>
        <v>533.3333333333333</v>
      </c>
      <c r="F30" s="31">
        <f>_XLL.TSTEPREV(F28,$C$13,$D$13,$G$13:$G$23,$H$13:$H$23,$E$13:$E$16,$F$13:$F$16)</f>
        <v>983.3333333333333</v>
      </c>
      <c r="G30" s="31">
        <f>_XLL.TSTEPREV(G28,$C$13,$D$13,$G$13:$G$23,$H$13:$H$23,$E$13:$E$16,$F$13:$F$16)</f>
        <v>1266.6666666666665</v>
      </c>
      <c r="H30" s="31">
        <f>_XLL.TSTEPREV(H28,$C$13,$D$13,$G$13:$G$23,$H$13:$H$23,$E$13:$E$16,$F$13:$F$16)</f>
        <v>1833.3333333333333</v>
      </c>
      <c r="I30" s="31">
        <f>_XLL.TSTEPREV(I28,$C$13,$D$13,$G$13:$G$23,$H$13:$H$23,$E$13:$E$16,$F$13:$F$16)</f>
        <v>2200</v>
      </c>
      <c r="J30" s="31">
        <f>_XLL.TSTEPREV(J28,$C$13,$D$13,$G$13:$G$23,$H$13:$H$23,$E$13:$E$16,$F$13:$F$16)</f>
        <v>2883.333333333333</v>
      </c>
      <c r="K30" s="31">
        <f>_XLL.TSTEPREV(K28,$C$13,$D$13,$G$13:$G$23,$H$13:$H$23,$E$13:$E$16,$F$13:$F$16)</f>
        <v>3333.333333333333</v>
      </c>
      <c r="L30" s="31">
        <f>_XLL.TSTEPREV(L28,$C$13,$D$13,$G$13:$G$23,$H$13:$H$23,$E$13:$E$16,$F$13:$F$16)</f>
        <v>1133.3333333333333</v>
      </c>
      <c r="M30" s="1"/>
      <c r="N30" s="3"/>
      <c r="O30" s="3"/>
      <c r="P30" s="3"/>
    </row>
    <row r="31" spans="1:16" ht="10.5">
      <c r="A31" s="1"/>
      <c r="B31" s="1"/>
      <c r="C31" s="1"/>
      <c r="D31" s="12"/>
      <c r="E31" s="12"/>
      <c r="F31" s="12"/>
      <c r="G31" s="12"/>
      <c r="H31" s="12"/>
      <c r="I31" s="12"/>
      <c r="J31" s="12"/>
      <c r="K31" s="12"/>
      <c r="L31" s="12"/>
      <c r="M31" s="1"/>
      <c r="N31" s="3"/>
      <c r="O31" s="3"/>
      <c r="P31" s="3"/>
    </row>
    <row r="32" spans="1:16" ht="10.5">
      <c r="A32" s="12"/>
      <c r="B32" s="12"/>
      <c r="C32" s="2" t="s">
        <v>24</v>
      </c>
      <c r="D32" s="32">
        <f>100*20*2/12</f>
        <v>333.3333333333333</v>
      </c>
      <c r="E32" s="32">
        <f>100*20*1/12+100*22*2/12</f>
        <v>533.3333333333334</v>
      </c>
      <c r="F32" s="32">
        <f>100*22*1/12+200*24*2/12</f>
        <v>983.3333333333334</v>
      </c>
      <c r="G32" s="32">
        <f>200*24*1/12+200*26*2/12</f>
        <v>1266.6666666666665</v>
      </c>
      <c r="H32" s="32">
        <f>200*26*1/12+300*28*2/12</f>
        <v>1833.3333333333333</v>
      </c>
      <c r="I32" s="32">
        <f>300*28*1/12+300*30*2/12</f>
        <v>2200</v>
      </c>
      <c r="J32" s="32">
        <f>300*30*1/12+400*32*2/12</f>
        <v>2883.3333333333335</v>
      </c>
      <c r="K32" s="32">
        <f>400*32*1/12+400*34*2/12</f>
        <v>3333.333333333333</v>
      </c>
      <c r="L32" s="32">
        <f>400*34*1/12</f>
        <v>1133.3333333333333</v>
      </c>
      <c r="M32" s="33"/>
      <c r="N32" s="3"/>
      <c r="O32" s="3"/>
      <c r="P32" s="3"/>
    </row>
    <row r="33" spans="1:16" ht="10.5">
      <c r="A33" s="1"/>
      <c r="B33" s="1"/>
      <c r="C33" s="1"/>
      <c r="D33" s="12"/>
      <c r="E33" s="12"/>
      <c r="F33" s="12"/>
      <c r="G33" s="12"/>
      <c r="H33" s="12"/>
      <c r="I33" s="12"/>
      <c r="J33" s="12"/>
      <c r="K33" s="12"/>
      <c r="L33" s="12"/>
      <c r="M33" s="1"/>
      <c r="N33" s="3"/>
      <c r="O33" s="3"/>
      <c r="P33" s="3"/>
    </row>
    <row r="34" spans="1:16" ht="10.5">
      <c r="A34" s="1"/>
      <c r="B34" s="1"/>
      <c r="C34" s="1"/>
      <c r="D34" s="12"/>
      <c r="E34" s="12"/>
      <c r="F34" s="12"/>
      <c r="G34" s="12"/>
      <c r="H34" s="12"/>
      <c r="I34" s="12"/>
      <c r="J34" s="12"/>
      <c r="K34" s="12"/>
      <c r="L34" s="12"/>
      <c r="M34" s="1"/>
      <c r="N34" s="3"/>
      <c r="O34" s="3"/>
      <c r="P34" s="3"/>
    </row>
    <row r="35" spans="1:16" ht="10.5">
      <c r="A35" s="1"/>
      <c r="B35" s="1"/>
      <c r="C35" s="1"/>
      <c r="D35" s="12"/>
      <c r="E35" s="12"/>
      <c r="F35" s="12"/>
      <c r="G35" s="12"/>
      <c r="H35" s="12"/>
      <c r="I35" s="12"/>
      <c r="J35" s="12"/>
      <c r="K35" s="12"/>
      <c r="L35" s="12"/>
      <c r="M35" s="1"/>
      <c r="N35" s="3"/>
      <c r="O35" s="3"/>
      <c r="P35" s="3"/>
    </row>
    <row r="36" spans="1:16" ht="10.5">
      <c r="A36" s="1"/>
      <c r="B36" s="1"/>
      <c r="C36" s="5" t="s">
        <v>25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3"/>
      <c r="O36" s="3" t="s">
        <v>26</v>
      </c>
      <c r="P36" s="3"/>
    </row>
    <row r="37" spans="3:13" ht="10.5">
      <c r="C37" s="1"/>
      <c r="D37" s="12"/>
      <c r="E37" s="12"/>
      <c r="F37" s="12"/>
      <c r="G37" s="12"/>
      <c r="H37" s="12"/>
      <c r="I37" s="12"/>
      <c r="J37" s="12"/>
      <c r="K37" s="12"/>
      <c r="L37" s="12"/>
      <c r="M37" s="1"/>
    </row>
    <row r="38" spans="3:13" ht="10.5">
      <c r="C38" s="1"/>
      <c r="D38" s="12"/>
      <c r="E38" s="12"/>
      <c r="F38" s="12"/>
      <c r="G38" s="12" t="s">
        <v>12</v>
      </c>
      <c r="H38" s="12" t="s">
        <v>13</v>
      </c>
      <c r="I38" s="12"/>
      <c r="J38" s="12"/>
      <c r="K38" s="12"/>
      <c r="L38" s="12"/>
      <c r="M38" s="1"/>
    </row>
    <row r="39" spans="3:13" ht="10.5">
      <c r="C39" s="1"/>
      <c r="D39" s="12"/>
      <c r="E39" s="12"/>
      <c r="F39" s="12"/>
      <c r="G39" s="15" t="s">
        <v>18</v>
      </c>
      <c r="H39" s="15" t="s">
        <v>19</v>
      </c>
      <c r="I39" s="12"/>
      <c r="J39" s="12"/>
      <c r="K39" s="12"/>
      <c r="L39" s="12"/>
      <c r="M39" s="1"/>
    </row>
    <row r="40" spans="3:13" ht="10.5">
      <c r="C40" s="1"/>
      <c r="D40" s="12"/>
      <c r="E40" s="12"/>
      <c r="F40" s="12"/>
      <c r="G40" s="19">
        <v>38018</v>
      </c>
      <c r="H40" s="21">
        <v>20</v>
      </c>
      <c r="I40" s="12"/>
      <c r="J40" s="12"/>
      <c r="K40" s="12"/>
      <c r="L40" s="12"/>
      <c r="M40" s="1"/>
    </row>
    <row r="41" spans="3:13" ht="10.5">
      <c r="C41" s="1"/>
      <c r="D41" s="12"/>
      <c r="E41" s="12"/>
      <c r="F41" s="12"/>
      <c r="G41" s="19">
        <v>43831</v>
      </c>
      <c r="H41" s="21">
        <v>30</v>
      </c>
      <c r="I41" s="12"/>
      <c r="J41" s="12"/>
      <c r="K41" s="12"/>
      <c r="L41" s="12"/>
      <c r="M41" s="1"/>
    </row>
    <row r="42" spans="3:13" ht="10.5">
      <c r="C42" s="1"/>
      <c r="D42" s="12"/>
      <c r="E42" s="12"/>
      <c r="F42" s="12"/>
      <c r="G42" s="12"/>
      <c r="H42" s="12"/>
      <c r="I42" s="12"/>
      <c r="J42" s="12"/>
      <c r="K42" s="12"/>
      <c r="L42" s="12"/>
      <c r="M42" s="1"/>
    </row>
    <row r="43" spans="3:13" ht="10.5">
      <c r="C43" s="1"/>
      <c r="D43" s="30">
        <v>37622</v>
      </c>
      <c r="E43" s="30">
        <f>_XLL.DPM(D43,$C$13)</f>
        <v>37712</v>
      </c>
      <c r="F43" s="30">
        <f>_XLL.DPM(E43,$C$13)</f>
        <v>37803</v>
      </c>
      <c r="G43" s="30">
        <f>_XLL.DPM(F43,$C$13)</f>
        <v>37895</v>
      </c>
      <c r="H43" s="30">
        <f>_XLL.DPM(G43,$C$13)</f>
        <v>37987</v>
      </c>
      <c r="I43" s="30">
        <f>_XLL.DPM(H43,$C$13)</f>
        <v>38078</v>
      </c>
      <c r="J43" s="30">
        <f>_XLL.DPM(I43,$C$13)</f>
        <v>38169</v>
      </c>
      <c r="K43" s="30">
        <f>_XLL.DPM(J43,$C$13)</f>
        <v>38261</v>
      </c>
      <c r="L43" s="30">
        <f>_XLL.DPM(K43,$C$13)</f>
        <v>38353</v>
      </c>
      <c r="M43" s="1"/>
    </row>
    <row r="44" spans="3:13" ht="10.5">
      <c r="C44" s="1"/>
      <c r="D44" s="12"/>
      <c r="E44" s="12"/>
      <c r="F44" s="12"/>
      <c r="G44" s="12"/>
      <c r="H44" s="12"/>
      <c r="I44" s="12"/>
      <c r="J44" s="12"/>
      <c r="K44" s="12"/>
      <c r="L44" s="12"/>
      <c r="M44" s="1"/>
    </row>
    <row r="45" spans="3:13" ht="10.5">
      <c r="C45" s="1" t="s">
        <v>0</v>
      </c>
      <c r="D45" s="31">
        <f>_XLL.TSTEPREV(D43,$C$13,$D$13,$G$40:$G$41,$H$40:$H$41,$E$13:$E$16,$F$13:$F$16)</f>
        <v>333.3333333333333</v>
      </c>
      <c r="E45" s="31">
        <f>_XLL.TSTEPREV(E43,$C$13,$D$13,$G$40:$G$41,$H$40:$H$41,$E$13:$E$16,$F$13:$F$16)</f>
        <v>500</v>
      </c>
      <c r="F45" s="31">
        <f>_XLL.TSTEPREV(F43,$C$13,$D$13,$G$40:$G$41,$H$40:$H$41,$E$13:$E$16,$F$13:$F$16)</f>
        <v>833.3333333333333</v>
      </c>
      <c r="G45" s="31">
        <f>_XLL.TSTEPREV(G43,$C$13,$D$13,$G$40:$G$41,$H$40:$H$41,$E$13:$E$16,$F$13:$F$16)</f>
        <v>1000</v>
      </c>
      <c r="H45" s="31">
        <f>_XLL.TSTEPREV(H43,$C$13,$D$13,$G$40:$G$41,$H$40:$H$41,$E$13:$E$16,$F$13:$F$16)</f>
        <v>1833.3333333333333</v>
      </c>
      <c r="I45" s="31">
        <f>_XLL.TSTEPREV(I43,$C$13,$D$13,$G$40:$G$41,$H$40:$H$41,$E$13:$E$16,$F$13:$F$16)</f>
        <v>2250</v>
      </c>
      <c r="J45" s="31">
        <f>_XLL.TSTEPREV(J43,$C$13,$D$13,$G$40:$G$41,$H$40:$H$41,$E$13:$E$16,$F$13:$F$16)</f>
        <v>2750</v>
      </c>
      <c r="K45" s="31">
        <f>_XLL.TSTEPREV(K43,$C$13,$D$13,$G$40:$G$41,$H$40:$H$41,$E$13:$E$16,$F$13:$F$16)</f>
        <v>3000</v>
      </c>
      <c r="L45" s="31">
        <f>_XLL.TSTEPREV(L43,$C$13,$D$13,$G$40:$G$41,$H$40:$H$41,$E$13:$E$16,$F$13:$F$16)</f>
        <v>1000</v>
      </c>
      <c r="M45" s="1"/>
    </row>
    <row r="46" spans="3:12" ht="10.5">
      <c r="C46" s="1"/>
      <c r="D46" s="34"/>
      <c r="E46" s="34"/>
      <c r="F46" s="34"/>
      <c r="G46" s="34"/>
      <c r="H46" s="34"/>
      <c r="I46" s="34"/>
      <c r="J46" s="34"/>
      <c r="K46" s="34"/>
      <c r="L46" s="34"/>
    </row>
    <row r="47" spans="3:12" ht="10.5">
      <c r="C47" s="2" t="s">
        <v>24</v>
      </c>
      <c r="D47" s="32">
        <f>100*20*2/12</f>
        <v>333.3333333333333</v>
      </c>
      <c r="E47" s="32">
        <f>100*20*3/12</f>
        <v>500</v>
      </c>
      <c r="F47" s="32">
        <f>100*20*1/12+200*20*2/12</f>
        <v>833.3333333333333</v>
      </c>
      <c r="G47" s="32">
        <f>200*20*3/12</f>
        <v>1000</v>
      </c>
      <c r="H47" s="32">
        <f>200*20*1/12+300*30*2/12</f>
        <v>1833.3333333333333</v>
      </c>
      <c r="I47" s="32">
        <f>300*30*3/12</f>
        <v>2250</v>
      </c>
      <c r="J47" s="32">
        <f>300*30*1/12+400*2/12*30</f>
        <v>2750</v>
      </c>
      <c r="K47" s="32">
        <f>400*3/12*30</f>
        <v>3000</v>
      </c>
      <c r="L47" s="32">
        <f>400*1/12*30</f>
        <v>1000.0000000000001</v>
      </c>
    </row>
    <row r="50" spans="3:12" ht="10.5">
      <c r="C50" s="5" t="s">
        <v>27</v>
      </c>
      <c r="D50" s="12"/>
      <c r="E50" s="12"/>
      <c r="F50" s="12"/>
      <c r="G50" s="12"/>
      <c r="H50" s="12"/>
      <c r="I50" s="12"/>
      <c r="J50" s="12"/>
      <c r="K50" s="12"/>
      <c r="L50" s="12"/>
    </row>
    <row r="51" spans="3:12" ht="10.5">
      <c r="C51" s="1"/>
      <c r="D51" s="12"/>
      <c r="E51" s="12"/>
      <c r="F51" s="12"/>
      <c r="G51" s="12"/>
      <c r="H51" s="12"/>
      <c r="I51" s="12"/>
      <c r="J51" s="12"/>
      <c r="K51" s="12"/>
      <c r="L51" s="12"/>
    </row>
    <row r="52" spans="3:12" ht="10.5">
      <c r="C52" s="1"/>
      <c r="D52" s="12"/>
      <c r="E52" s="12"/>
      <c r="F52" s="12"/>
      <c r="G52" s="12" t="s">
        <v>12</v>
      </c>
      <c r="H52" s="12" t="s">
        <v>13</v>
      </c>
      <c r="I52" s="12"/>
      <c r="J52" s="12"/>
      <c r="K52" s="12"/>
      <c r="L52" s="12"/>
    </row>
    <row r="53" spans="3:12" ht="10.5">
      <c r="C53" s="1"/>
      <c r="D53" s="12"/>
      <c r="E53" s="12"/>
      <c r="F53" s="12"/>
      <c r="G53" s="15" t="s">
        <v>18</v>
      </c>
      <c r="H53" s="15" t="s">
        <v>19</v>
      </c>
      <c r="I53" s="12"/>
      <c r="J53" s="12"/>
      <c r="K53" s="12"/>
      <c r="L53" s="12"/>
    </row>
    <row r="54" spans="3:12" ht="10.5">
      <c r="C54" s="1"/>
      <c r="D54" s="12"/>
      <c r="E54" s="12"/>
      <c r="F54" s="12"/>
      <c r="G54" s="19">
        <v>37987</v>
      </c>
      <c r="H54" s="21">
        <v>20</v>
      </c>
      <c r="I54" s="12"/>
      <c r="J54" s="12"/>
      <c r="K54" s="12"/>
      <c r="L54" s="12"/>
    </row>
    <row r="55" spans="3:12" ht="10.5">
      <c r="C55" s="1"/>
      <c r="D55" s="12"/>
      <c r="E55" s="12"/>
      <c r="F55" s="12"/>
      <c r="G55" s="19">
        <v>43831</v>
      </c>
      <c r="H55" s="21">
        <v>30</v>
      </c>
      <c r="I55" s="12"/>
      <c r="J55" s="12"/>
      <c r="K55" s="12"/>
      <c r="L55" s="12"/>
    </row>
    <row r="56" spans="3:12" ht="10.5">
      <c r="C56" s="1"/>
      <c r="D56" s="12"/>
      <c r="E56" s="12"/>
      <c r="F56" s="12"/>
      <c r="G56" s="12"/>
      <c r="H56" s="12"/>
      <c r="I56" s="12"/>
      <c r="J56" s="12"/>
      <c r="K56" s="12"/>
      <c r="L56" s="12"/>
    </row>
    <row r="57" spans="3:12" ht="10.5">
      <c r="C57" s="1"/>
      <c r="D57" s="30">
        <v>37622</v>
      </c>
      <c r="E57" s="30">
        <f>_XLL.DPM(D57,$C$13)</f>
        <v>37712</v>
      </c>
      <c r="F57" s="30">
        <f>_XLL.DPM(E57,$C$13)</f>
        <v>37803</v>
      </c>
      <c r="G57" s="30">
        <f>_XLL.DPM(F57,$C$13)</f>
        <v>37895</v>
      </c>
      <c r="H57" s="30">
        <f>_XLL.DPM(G57,$C$13)</f>
        <v>37987</v>
      </c>
      <c r="I57" s="30">
        <f>_XLL.DPM(H57,$C$13)</f>
        <v>38078</v>
      </c>
      <c r="J57" s="30">
        <f>_XLL.DPM(I57,$C$13)</f>
        <v>38169</v>
      </c>
      <c r="K57" s="30">
        <f>_XLL.DPM(J57,$C$13)</f>
        <v>38261</v>
      </c>
      <c r="L57" s="30">
        <f>_XLL.DPM(K57,$C$13)</f>
        <v>38353</v>
      </c>
    </row>
    <row r="58" spans="3:12" ht="10.5">
      <c r="C58" s="1"/>
      <c r="D58" s="12"/>
      <c r="E58" s="12"/>
      <c r="F58" s="12"/>
      <c r="G58" s="12"/>
      <c r="H58" s="12"/>
      <c r="I58" s="12"/>
      <c r="J58" s="12"/>
      <c r="K58" s="12"/>
      <c r="L58" s="12"/>
    </row>
    <row r="59" spans="3:12" ht="10.5">
      <c r="C59" s="1" t="s">
        <v>0</v>
      </c>
      <c r="D59" s="31">
        <f>_XLL.TSTEPREV(D57,$C$13,$D$13,$G$54:$G$55,$H$54:$H$55,$E$13:$E$16,$F$13:$F$16)</f>
        <v>333.3333333333333</v>
      </c>
      <c r="E59" s="31">
        <f>_XLL.TSTEPREV(E57,$C$13,$D$13,$G$54:$G$55,$H$54:$H$55,$E$13:$E$16,$F$13:$F$16)</f>
        <v>500</v>
      </c>
      <c r="F59" s="31">
        <f>_XLL.TSTEPREV(F57,$C$13,$D$13,$G$54:$G$55,$H$54:$H$55,$E$13:$E$16,$F$13:$F$16)</f>
        <v>833.3333333333333</v>
      </c>
      <c r="G59" s="31">
        <f>_XLL.TSTEPREV(G57,$C$13,$D$13,$G$54:$G$55,$H$54:$H$55,$E$13:$E$16,$F$13:$F$16)</f>
        <v>1000</v>
      </c>
      <c r="H59" s="31">
        <f>_XLL.TSTEPREV(H57,$C$13,$D$13,$G$54:$G$55,$H$54:$H$55,$E$13:$E$16,$F$13:$F$16)</f>
        <v>2000</v>
      </c>
      <c r="I59" s="31">
        <f>_XLL.TSTEPREV(I57,$C$13,$D$13,$G$54:$G$55,$H$54:$H$55,$E$13:$E$16,$F$13:$F$16)</f>
        <v>2250</v>
      </c>
      <c r="J59" s="31">
        <f>_XLL.TSTEPREV(J57,$C$13,$D$13,$G$54:$G$55,$H$54:$H$55,$E$13:$E$16,$F$13:$F$16)</f>
        <v>2750</v>
      </c>
      <c r="K59" s="31">
        <f>_XLL.TSTEPREV(K57,$C$13,$D$13,$G$54:$G$55,$H$54:$H$55,$E$13:$E$16,$F$13:$F$16)</f>
        <v>3000</v>
      </c>
      <c r="L59" s="31">
        <f>_XLL.TSTEPREV(L57,$C$13,$D$13,$G$54:$G$55,$H$54:$H$55,$E$13:$E$16,$F$13:$F$16)</f>
        <v>1000</v>
      </c>
    </row>
    <row r="60" spans="3:12" ht="10.5">
      <c r="C60" s="1"/>
      <c r="D60" s="34"/>
      <c r="E60" s="34"/>
      <c r="F60" s="34"/>
      <c r="G60" s="34"/>
      <c r="H60" s="34"/>
      <c r="I60" s="34"/>
      <c r="J60" s="34"/>
      <c r="K60" s="34"/>
      <c r="L60" s="34"/>
    </row>
    <row r="61" spans="3:12" ht="10.5">
      <c r="C61" s="2" t="s">
        <v>24</v>
      </c>
      <c r="D61" s="32">
        <f>100*20*2/12</f>
        <v>333.3333333333333</v>
      </c>
      <c r="E61" s="32">
        <f>100*20*3/12</f>
        <v>500</v>
      </c>
      <c r="F61" s="32">
        <f>100*20*1/12+200*20*2/12</f>
        <v>833.3333333333333</v>
      </c>
      <c r="G61" s="32">
        <f>200*20*3/12</f>
        <v>1000</v>
      </c>
      <c r="H61" s="32">
        <f>200*30*1/12+300*30*2/12</f>
        <v>2000</v>
      </c>
      <c r="I61" s="32">
        <f>300*30*3/12</f>
        <v>2250</v>
      </c>
      <c r="J61" s="32">
        <f>300*30*1/12+400*2/12*30</f>
        <v>2750</v>
      </c>
      <c r="K61" s="32">
        <f>400*3/12*30</f>
        <v>3000</v>
      </c>
      <c r="L61" s="32">
        <f>400*1/12*30</f>
        <v>1000.0000000000001</v>
      </c>
    </row>
    <row r="80" ht="10.5">
      <c r="O80" s="4" t="s">
        <v>26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2013-03-26T10:59:14Z</dcterms:created>
  <dcterms:modified xsi:type="dcterms:W3CDTF">2013-03-26T10:59:14Z</dcterms:modified>
  <cp:category/>
  <cp:version/>
  <cp:contentType/>
  <cp:contentStatus/>
</cp:coreProperties>
</file>