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ayBackDiscA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<sst xmlns="http://schemas.openxmlformats.org/spreadsheetml/2006/main" count="31" uniqueCount="23">
  <si>
    <t>PayBackDiscA</t>
  </si>
  <si>
    <t>Category:</t>
  </si>
  <si>
    <t>Discounted Cash Flow</t>
  </si>
  <si>
    <t>Family:</t>
  </si>
  <si>
    <t>DCF Annual</t>
  </si>
  <si>
    <t>Arguments:</t>
  </si>
  <si>
    <t>DisAER, AnnualCashFlows, StartAnnDate, [MinPayBack], [Interpolate], [DCountDisc], [PayBackOptions]</t>
  </si>
  <si>
    <t>Meaning:</t>
  </si>
  <si>
    <t>Discounted Payback Date for Annual DCF</t>
  </si>
  <si>
    <t>Description:</t>
  </si>
  <si>
    <t>Calculates the discounted payback date for a series of annual cashflows, interpolating as necessary</t>
  </si>
  <si>
    <t>Start Ann Date</t>
  </si>
  <si>
    <t>MinPayback</t>
  </si>
  <si>
    <t>CashFlows</t>
  </si>
  <si>
    <t>DiscountRate</t>
  </si>
  <si>
    <t>Interpolate</t>
  </si>
  <si>
    <t>PayBackA</t>
  </si>
  <si>
    <t>AER</t>
  </si>
  <si>
    <t>Function</t>
  </si>
  <si>
    <t xml:space="preserve">    </t>
  </si>
  <si>
    <t>Focus On: What The Function is doing</t>
  </si>
  <si>
    <t>PV</t>
  </si>
  <si>
    <t>Cumulative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</si>
</sst>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###0.00_);\(###0.00\);"/>
    <numFmt numFmtId="168" formatCode="_(\ ###0.00000000_);\(###0.00000000\);"/>
    <numFmt numFmtId="169" formatCode="_(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 quotePrefix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9" fontId="1" fillId="4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5.28125" style="3" customWidth="1"/>
    <col min="5" max="5" width="14.00390625" style="3" customWidth="1"/>
    <col min="6" max="6" width="11.8515625" style="3" customWidth="1"/>
    <col min="7" max="8" width="16.8515625" style="3" customWidth="1"/>
    <col min="9" max="9" width="11.8515625" style="3" customWidth="1"/>
    <col min="10" max="10" width="10.8515625" style="3" customWidth="1"/>
    <col min="11" max="11" width="11.57421875" style="3" customWidth="1"/>
    <col min="12" max="12" width="9.421875" style="3" customWidth="1"/>
    <col min="13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4.25">
      <c r="A3" s="4"/>
      <c r="B3" s="1"/>
      <c r="C3" s="5" t="s">
        <v>0</v>
      </c>
      <c r="D3" s="2"/>
      <c r="E3" s="4"/>
      <c r="F3" s="1"/>
      <c r="G3" s="1"/>
      <c r="H3" s="1"/>
      <c r="I3" s="1"/>
      <c r="J3" s="1"/>
      <c r="K3" s="1"/>
      <c r="L3" s="1"/>
      <c r="M3" s="1"/>
      <c r="N3" s="2"/>
      <c r="O3" s="4"/>
    </row>
    <row r="4" spans="1:15" s="6" customFormat="1" ht="10.5">
      <c r="A4" s="4"/>
      <c r="B4" s="1"/>
      <c r="C4" s="7"/>
      <c r="D4" s="2"/>
      <c r="E4" s="4"/>
      <c r="F4" s="4"/>
      <c r="G4" s="4"/>
      <c r="H4" s="4"/>
      <c r="I4" s="4"/>
      <c r="J4" s="4"/>
      <c r="K4" s="4"/>
      <c r="L4" s="1"/>
      <c r="M4" s="1"/>
      <c r="N4" s="7"/>
      <c r="O4" s="4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1"/>
    </row>
    <row r="10" spans="1:15" ht="10.5">
      <c r="A10" s="1"/>
      <c r="B10" s="1"/>
      <c r="C10" s="7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7"/>
      <c r="D11" s="2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7"/>
      <c r="D12" s="11" t="s">
        <v>11</v>
      </c>
      <c r="E12" s="12">
        <v>37257</v>
      </c>
      <c r="F12" s="13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7"/>
      <c r="D13" s="11" t="s">
        <v>12</v>
      </c>
      <c r="E13" s="12">
        <v>37987</v>
      </c>
      <c r="F13" s="13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7"/>
      <c r="D14" s="2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7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7"/>
      <c r="D16" s="15"/>
      <c r="E16" s="10"/>
      <c r="F16" s="10"/>
      <c r="G16" s="10"/>
      <c r="H16" s="10"/>
      <c r="I16" s="10"/>
      <c r="J16" s="1"/>
      <c r="K16" s="1"/>
      <c r="L16" s="1"/>
      <c r="M16" s="1"/>
      <c r="N16" s="1"/>
      <c r="O16" s="1"/>
    </row>
    <row r="17" spans="1:15" ht="10.5">
      <c r="A17" s="1"/>
      <c r="B17" s="1"/>
      <c r="C17" s="16" t="s">
        <v>13</v>
      </c>
      <c r="D17" s="17">
        <f>-120*(2+7/12)</f>
        <v>-310</v>
      </c>
      <c r="E17" s="17">
        <v>120</v>
      </c>
      <c r="F17" s="17">
        <f>E17</f>
        <v>120</v>
      </c>
      <c r="G17" s="17">
        <f>F17</f>
        <v>120</v>
      </c>
      <c r="H17" s="17">
        <f>G17</f>
        <v>120</v>
      </c>
      <c r="I17" s="17">
        <f>H17</f>
        <v>120</v>
      </c>
      <c r="J17" s="13"/>
      <c r="K17" s="1"/>
      <c r="L17" s="1"/>
      <c r="M17" s="1"/>
      <c r="N17" s="1"/>
      <c r="O17" s="1"/>
    </row>
    <row r="18" spans="1:15" ht="10.5">
      <c r="A18" s="1"/>
      <c r="B18" s="1"/>
      <c r="C18" s="1"/>
      <c r="D18" s="18"/>
      <c r="E18" s="18"/>
      <c r="F18" s="18"/>
      <c r="G18" s="18"/>
      <c r="H18" s="18"/>
      <c r="I18" s="18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9"/>
      <c r="E19" s="19"/>
      <c r="F19" s="19"/>
      <c r="G19" s="19"/>
      <c r="H19" s="19"/>
      <c r="I19" s="19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9"/>
      <c r="E20" s="19"/>
      <c r="F20" s="19"/>
      <c r="G20" s="19"/>
      <c r="H20" s="19"/>
      <c r="I20" s="19"/>
      <c r="J20" s="19"/>
      <c r="K20" s="19"/>
      <c r="L20" s="19"/>
      <c r="M20" s="1"/>
      <c r="N20" s="1"/>
      <c r="O20" s="1"/>
    </row>
    <row r="21" spans="1:15" ht="10.5">
      <c r="A21" s="1"/>
      <c r="B21" s="1"/>
      <c r="C21" s="1"/>
      <c r="D21" s="19"/>
      <c r="E21" s="19"/>
      <c r="F21" s="19"/>
      <c r="G21" s="19"/>
      <c r="H21" s="19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9" t="s">
        <v>14</v>
      </c>
      <c r="E22" s="20" t="s">
        <v>15</v>
      </c>
      <c r="F22" s="19" t="s">
        <v>16</v>
      </c>
      <c r="G22" s="19"/>
      <c r="H22" s="19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21" t="s">
        <v>17</v>
      </c>
      <c r="E23" s="21"/>
      <c r="F23" s="21" t="s">
        <v>18</v>
      </c>
      <c r="G23" s="19"/>
      <c r="H23" s="19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22"/>
      <c r="D24" s="23">
        <v>0.1</v>
      </c>
      <c r="E24" s="24">
        <v>0</v>
      </c>
      <c r="F24" s="25">
        <f>_XLL.PAYBACKDISCA(D24,$D$17:$I$17,$E$12,$E$13,E24)</f>
        <v>39083</v>
      </c>
      <c r="G24" s="26"/>
      <c r="H24" s="27"/>
      <c r="I24" s="1"/>
      <c r="J24" s="1"/>
      <c r="K24" s="1"/>
      <c r="L24" s="1"/>
      <c r="M24" s="1"/>
      <c r="N24" s="1" t="s">
        <v>19</v>
      </c>
      <c r="O24" s="1" t="s">
        <v>19</v>
      </c>
    </row>
    <row r="25" spans="1:15" ht="10.5">
      <c r="A25" s="1"/>
      <c r="B25" s="1"/>
      <c r="C25" s="28"/>
      <c r="D25" s="23">
        <v>0.2206306511548853</v>
      </c>
      <c r="E25" s="24">
        <v>1</v>
      </c>
      <c r="F25" s="25">
        <f>_XLL.PAYBACKDISCA(D25,$D$17:$I$17,$E$12,$E$13,E25)</f>
        <v>39173</v>
      </c>
      <c r="G25" s="29"/>
      <c r="H25" s="30"/>
      <c r="I25" s="1"/>
      <c r="J25" s="1"/>
      <c r="K25" s="1"/>
      <c r="L25" s="1"/>
      <c r="M25" s="1"/>
      <c r="N25" s="1" t="s">
        <v>19</v>
      </c>
      <c r="O25" s="1"/>
    </row>
    <row r="26" spans="1:15" ht="10.5">
      <c r="A26" s="1"/>
      <c r="B26" s="1"/>
      <c r="C26" s="22"/>
      <c r="D26" s="23">
        <v>0.20110284456087388</v>
      </c>
      <c r="E26" s="24">
        <v>1</v>
      </c>
      <c r="F26" s="25">
        <f>_XLL.PAYBACKDISCA(D26,$D$17:$I$17,$E$12,$E$13,E26)</f>
        <v>39083</v>
      </c>
      <c r="G26" s="26"/>
      <c r="H26" s="3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8"/>
      <c r="E27" s="18"/>
      <c r="F27" s="18"/>
      <c r="G27" s="19"/>
      <c r="H27" s="19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30"/>
      <c r="E28" s="19"/>
      <c r="F28" s="19"/>
      <c r="G28" s="19"/>
      <c r="H28" s="19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4" t="s">
        <v>20</v>
      </c>
      <c r="D29" s="19"/>
      <c r="E29" s="19"/>
      <c r="F29" s="19"/>
      <c r="G29" s="19"/>
      <c r="H29" s="19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9"/>
      <c r="E30" s="19"/>
      <c r="F30" s="19"/>
      <c r="G30" s="19"/>
      <c r="H30" s="19"/>
      <c r="I30" s="1"/>
      <c r="J30" s="1"/>
      <c r="K30" s="1"/>
      <c r="L30" s="1"/>
      <c r="M30" s="1"/>
      <c r="N30" s="1"/>
      <c r="O30" s="1" t="s">
        <v>19</v>
      </c>
    </row>
    <row r="31" spans="1:15" ht="10.5">
      <c r="A31" s="1"/>
      <c r="B31" s="1"/>
      <c r="C31" s="1"/>
      <c r="D31" s="21">
        <v>0</v>
      </c>
      <c r="E31" s="21">
        <f>D31+1</f>
        <v>1</v>
      </c>
      <c r="F31" s="21">
        <f>E31+1</f>
        <v>2</v>
      </c>
      <c r="G31" s="21">
        <f>F31+1</f>
        <v>3</v>
      </c>
      <c r="H31" s="21">
        <f>G31+1</f>
        <v>4</v>
      </c>
      <c r="I31" s="21">
        <f>H31+1</f>
        <v>5</v>
      </c>
      <c r="J31" s="1"/>
      <c r="K31" s="1"/>
      <c r="L31" s="1"/>
      <c r="M31" s="1"/>
      <c r="N31" s="1"/>
      <c r="O31" s="1" t="s">
        <v>19</v>
      </c>
    </row>
    <row r="32" spans="1:15" ht="10.5">
      <c r="A32" s="1"/>
      <c r="B32" s="1"/>
      <c r="C32" s="22"/>
      <c r="D32" s="32">
        <f>E12</f>
        <v>37257</v>
      </c>
      <c r="E32" s="32">
        <f>_XLL.DPY(D32,1)</f>
        <v>37622</v>
      </c>
      <c r="F32" s="32">
        <f>_XLL.DPY(E32,1)</f>
        <v>37987</v>
      </c>
      <c r="G32" s="32">
        <f>_XLL.DPY(F32,1)</f>
        <v>38353</v>
      </c>
      <c r="H32" s="32">
        <f>_XLL.DPY(G32,1)</f>
        <v>38718</v>
      </c>
      <c r="I32" s="32">
        <f>_XLL.DPY(H32,1)</f>
        <v>39083</v>
      </c>
      <c r="J32" s="13"/>
      <c r="K32" s="1"/>
      <c r="L32" s="1"/>
      <c r="M32" s="1"/>
      <c r="N32" s="1"/>
      <c r="O32" s="1"/>
    </row>
    <row r="33" spans="1:15" ht="10.5">
      <c r="A33" s="1"/>
      <c r="B33" s="1"/>
      <c r="C33" s="22" t="s">
        <v>13</v>
      </c>
      <c r="D33" s="33">
        <f aca="true" t="shared" si="0" ref="D33:I33">D17</f>
        <v>-310</v>
      </c>
      <c r="E33" s="33">
        <f t="shared" si="0"/>
        <v>120</v>
      </c>
      <c r="F33" s="33">
        <f t="shared" si="0"/>
        <v>120</v>
      </c>
      <c r="G33" s="33">
        <f t="shared" si="0"/>
        <v>120</v>
      </c>
      <c r="H33" s="33">
        <f t="shared" si="0"/>
        <v>120</v>
      </c>
      <c r="I33" s="33">
        <f t="shared" si="0"/>
        <v>120</v>
      </c>
      <c r="J33" s="13"/>
      <c r="K33" s="1"/>
      <c r="L33" s="1"/>
      <c r="M33" s="1"/>
      <c r="N33" s="1"/>
      <c r="O33" s="1"/>
    </row>
    <row r="34" spans="1:15" ht="10.5">
      <c r="A34" s="1"/>
      <c r="B34" s="1"/>
      <c r="C34" s="22" t="s">
        <v>21</v>
      </c>
      <c r="D34" s="34">
        <f>_XLL.PVONE(D32,$E$12,$D$26)*D33</f>
        <v>-310</v>
      </c>
      <c r="E34" s="34">
        <f>_XLL.PVONE(E32,$E$12,$D$26)*E33</f>
        <v>99.90818067196594</v>
      </c>
      <c r="F34" s="34">
        <f>_XLL.PVONE(F32,$E$12,$D$26)*F33</f>
        <v>83.18037137651824</v>
      </c>
      <c r="G34" s="34">
        <f>_XLL.PVONE(G32,$E$12,$D$26)*G33</f>
        <v>69.25332976538672</v>
      </c>
      <c r="H34" s="34">
        <f>_XLL.PVONE(H32,$E$12,$D$26)*H33</f>
        <v>57.65811818612912</v>
      </c>
      <c r="I34" s="34">
        <f>_XLL.PVONE(I32,$E$12,$D$26)*I33</f>
        <v>48.00431407454461</v>
      </c>
      <c r="J34" s="13"/>
      <c r="K34" s="1"/>
      <c r="L34" s="1"/>
      <c r="M34" s="1"/>
      <c r="N34" s="1"/>
      <c r="O34" s="1"/>
    </row>
    <row r="35" spans="1:15" ht="10.5">
      <c r="A35" s="1"/>
      <c r="B35" s="1"/>
      <c r="C35" s="22" t="s">
        <v>22</v>
      </c>
      <c r="D35" s="34">
        <f>SUM($D34:D34)</f>
        <v>-310</v>
      </c>
      <c r="E35" s="34">
        <f>SUM($D34:E34)</f>
        <v>-210.09181932803406</v>
      </c>
      <c r="F35" s="34">
        <f>SUM($D34:F34)</f>
        <v>-126.91144795151583</v>
      </c>
      <c r="G35" s="34">
        <f>SUM($D34:G34)</f>
        <v>-57.6581181861291</v>
      </c>
      <c r="H35" s="34">
        <f>SUM($D34:H34)</f>
        <v>0</v>
      </c>
      <c r="I35" s="34">
        <f>SUM($D34:I34)</f>
        <v>48.00431407454463</v>
      </c>
      <c r="J35" s="13"/>
      <c r="K35" s="1"/>
      <c r="L35" s="1"/>
      <c r="M35" s="1"/>
      <c r="N35" s="1"/>
      <c r="O35" s="1"/>
    </row>
    <row r="36" spans="1:15" ht="10.5">
      <c r="A36" s="1"/>
      <c r="B36" s="1"/>
      <c r="C36" s="1"/>
      <c r="D36" s="18"/>
      <c r="E36" s="18"/>
      <c r="F36" s="18"/>
      <c r="G36" s="18"/>
      <c r="H36" s="18"/>
      <c r="I36" s="14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9"/>
      <c r="E37" s="19"/>
      <c r="F37" s="19"/>
      <c r="G37" s="19"/>
      <c r="H37" s="19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9"/>
      <c r="E38" s="19"/>
      <c r="F38" s="19"/>
      <c r="G38" s="19"/>
      <c r="H38" s="19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19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19</v>
      </c>
    </row>
    <row r="80" ht="10.5">
      <c r="O80" s="3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2013-03-26T10:57:57Z</dcterms:created>
  <dcterms:modified xsi:type="dcterms:W3CDTF">2013-03-26T10:57:57Z</dcterms:modified>
  <cp:category/>
  <cp:version/>
  <cp:contentType/>
  <cp:contentStatus/>
</cp:coreProperties>
</file>