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RentFcs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<sst xmlns="http://schemas.openxmlformats.org/spreadsheetml/2006/main" count="30" uniqueCount="30">
  <si>
    <t>PVRentFcst</t>
  </si>
  <si>
    <t>Category:</t>
  </si>
  <si>
    <t>Real Estate</t>
  </si>
  <si>
    <t>Family:</t>
  </si>
  <si>
    <t>NPV Rent Projections</t>
  </si>
  <si>
    <t>Arguments:</t>
  </si>
  <si>
    <t>NPVDate, DisAER, RentStart, BrksOrExp, FirstRev, InitRent, FcstVals, StartFcst, FcstBase, [RevMos], [RevDisc], [DayCount], [CashBasis], [DayCountDisc], [PrdsDisc], [StartDCF], [FinishDCF], [UOTog], [Brk]</t>
  </si>
  <si>
    <t>Meaning:</t>
  </si>
  <si>
    <t>Present Value of the RentFcst function</t>
  </si>
  <si>
    <t>Description:</t>
  </si>
  <si>
    <t>Longhand Crosscheck</t>
  </si>
  <si>
    <t>PVT</t>
  </si>
  <si>
    <t>NPV Date</t>
  </si>
  <si>
    <t>FcstVals</t>
  </si>
  <si>
    <t>Discount Rate AER</t>
  </si>
  <si>
    <t>Rent Start Date</t>
  </si>
  <si>
    <t>Expiry Or Break</t>
  </si>
  <si>
    <t>First RevDate</t>
  </si>
  <si>
    <t>MktAnnRate</t>
  </si>
  <si>
    <t>Initial Rent</t>
  </si>
  <si>
    <t>StartFcst</t>
  </si>
  <si>
    <t>FcstBase</t>
  </si>
  <si>
    <t>ReviewMonths</t>
  </si>
  <si>
    <t>ReviewDiscount</t>
  </si>
  <si>
    <t>DayCount</t>
  </si>
  <si>
    <t>CashBasis/Periods</t>
  </si>
  <si>
    <t>DayCountDisc</t>
  </si>
  <si>
    <t>PeriodsDisc</t>
  </si>
  <si>
    <t>PVRentFcst Function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</si>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</sst>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d\ mmm\ yy_);;"/>
    <numFmt numFmtId="166" formatCode="_(\ 0.00%\ _);\(0.00%\ \);"/>
    <numFmt numFmtId="167" formatCode="_(\ \£#,##0.00\ &quot;/sf&quot;_);\(\£#,##0.00\ &quot;/sf&quot;\);"/>
    <numFmt numFmtId="168" formatCode="_(\ #,##0\ &quot;months&quot;_);\(#,##0\ &quot;months&quot;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4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8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6" xfId="0" applyBorder="1" applyAlignment="1">
      <alignment/>
    </xf>
    <xf numFmtId="164" fontId="0" fillId="4" borderId="3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6" max="6" width="12.421875" style="0" customWidth="1"/>
    <col min="7" max="7" width="11.421875" style="0" customWidth="1"/>
    <col min="11" max="11" width="10.57421875" style="0" bestFit="1" customWidth="1"/>
    <col min="12" max="12" width="9.140625" style="36" customWidth="1"/>
  </cols>
  <sheetData>
    <row r="1" spans="1:15" s="3" customFormat="1" ht="10.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2"/>
      <c r="M1" s="1"/>
      <c r="N1" s="1"/>
      <c r="O1" s="1"/>
    </row>
    <row r="2" spans="1:15" s="3" customFormat="1" ht="10.5">
      <c r="A2" s="1"/>
      <c r="B2" s="4"/>
      <c r="C2" s="5"/>
      <c r="D2" s="1"/>
      <c r="E2" s="1"/>
      <c r="F2" s="2"/>
      <c r="G2" s="1"/>
      <c r="H2" s="1"/>
      <c r="I2" s="1"/>
      <c r="J2" s="1"/>
      <c r="K2" s="1"/>
      <c r="L2" s="2"/>
      <c r="M2" s="1"/>
      <c r="N2" s="1"/>
      <c r="O2" s="1"/>
    </row>
    <row r="3" spans="1:15" s="8" customFormat="1" ht="14.25">
      <c r="A3" s="6"/>
      <c r="B3" s="4"/>
      <c r="C3" s="7" t="s">
        <v>0</v>
      </c>
      <c r="D3" s="5"/>
      <c r="E3" s="6"/>
      <c r="F3" s="2"/>
      <c r="G3" s="1"/>
      <c r="H3" s="1"/>
      <c r="I3" s="1"/>
      <c r="J3" s="1"/>
      <c r="K3" s="1"/>
      <c r="L3" s="2"/>
      <c r="M3" s="6"/>
      <c r="N3" s="6"/>
      <c r="O3" s="6"/>
    </row>
    <row r="4" spans="1:15" s="8" customFormat="1" ht="10.5">
      <c r="A4" s="6"/>
      <c r="B4" s="4"/>
      <c r="C4" s="9"/>
      <c r="D4" s="5"/>
      <c r="E4" s="6"/>
      <c r="F4" s="10"/>
      <c r="G4" s="6"/>
      <c r="H4" s="6"/>
      <c r="I4" s="6"/>
      <c r="J4" s="6"/>
      <c r="K4" s="6"/>
      <c r="L4" s="10"/>
      <c r="M4" s="6"/>
      <c r="N4" s="6"/>
      <c r="O4" s="6"/>
    </row>
    <row r="5" spans="1:15" s="8" customFormat="1" ht="10.5">
      <c r="A5" s="6"/>
      <c r="B5" s="4"/>
      <c r="C5" s="9" t="s">
        <v>1</v>
      </c>
      <c r="D5" s="5" t="s">
        <v>2</v>
      </c>
      <c r="E5" s="6"/>
      <c r="F5" s="10"/>
      <c r="G5" s="6"/>
      <c r="H5" s="6"/>
      <c r="I5" s="6"/>
      <c r="J5" s="6"/>
      <c r="K5" s="6"/>
      <c r="L5" s="10"/>
      <c r="M5" s="6"/>
      <c r="N5" s="6"/>
      <c r="O5" s="6"/>
    </row>
    <row r="6" spans="1:15" s="3" customFormat="1" ht="10.5">
      <c r="A6" s="1"/>
      <c r="B6" s="4"/>
      <c r="C6" s="9" t="s">
        <v>3</v>
      </c>
      <c r="D6" s="5" t="s">
        <v>4</v>
      </c>
      <c r="E6" s="1"/>
      <c r="F6" s="2"/>
      <c r="G6" s="1"/>
      <c r="H6" s="1"/>
      <c r="I6" s="1"/>
      <c r="J6" s="1"/>
      <c r="K6" s="1"/>
      <c r="L6" s="2"/>
      <c r="M6" s="1"/>
      <c r="N6" s="1"/>
      <c r="O6" s="1"/>
    </row>
    <row r="7" spans="1:15" s="3" customFormat="1" ht="10.5">
      <c r="A7" s="1"/>
      <c r="B7" s="4"/>
      <c r="C7" s="9" t="s">
        <v>5</v>
      </c>
      <c r="D7" s="5" t="s">
        <v>6</v>
      </c>
      <c r="E7" s="1"/>
      <c r="F7" s="2"/>
      <c r="G7" s="1"/>
      <c r="H7" s="1"/>
      <c r="I7" s="1"/>
      <c r="J7" s="1"/>
      <c r="K7" s="1"/>
      <c r="L7" s="2"/>
      <c r="M7" s="1"/>
      <c r="N7" s="1"/>
      <c r="O7" s="1"/>
    </row>
    <row r="8" spans="1:15" s="3" customFormat="1" ht="10.5">
      <c r="A8" s="1"/>
      <c r="B8" s="4"/>
      <c r="C8" s="9" t="s">
        <v>7</v>
      </c>
      <c r="D8" s="5" t="s">
        <v>8</v>
      </c>
      <c r="E8" s="1"/>
      <c r="F8" s="2"/>
      <c r="G8" s="1"/>
      <c r="H8" s="1"/>
      <c r="I8" s="1"/>
      <c r="J8" s="1"/>
      <c r="K8" s="1"/>
      <c r="L8" s="2"/>
      <c r="M8" s="1"/>
      <c r="N8" s="1"/>
      <c r="O8" s="1"/>
    </row>
    <row r="9" spans="1:15" s="3" customFormat="1" ht="66" customHeight="1">
      <c r="A9" s="1"/>
      <c r="B9" s="4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2.75">
      <c r="A10" s="14"/>
      <c r="B10" s="14"/>
      <c r="C10" s="15"/>
      <c r="D10" s="16"/>
      <c r="E10" s="14"/>
      <c r="F10" s="14"/>
      <c r="G10" s="14"/>
      <c r="H10" s="14"/>
      <c r="I10" s="14"/>
      <c r="J10" s="14"/>
      <c r="K10" s="14"/>
      <c r="L10" s="17"/>
      <c r="M10" s="14"/>
      <c r="N10" s="14"/>
      <c r="O10" s="14"/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8" t="s">
        <v>10</v>
      </c>
      <c r="L11" s="17"/>
      <c r="M11" s="14"/>
      <c r="N11" s="14"/>
      <c r="O11" s="14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9"/>
      <c r="M12" s="14"/>
      <c r="N12" s="14"/>
      <c r="O12" s="14"/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20" t="s">
        <v>11</v>
      </c>
      <c r="L13" s="21">
        <f>_XLL.PVT(F15,F16,K15:K78,L15:L78,F28,F29)</f>
        <v>194.49773892671212</v>
      </c>
      <c r="M13" s="22"/>
      <c r="N13" s="14"/>
      <c r="O13" s="14"/>
    </row>
    <row r="14" spans="1:15" ht="12.75">
      <c r="A14" s="14"/>
      <c r="B14" s="14"/>
      <c r="C14" s="14"/>
      <c r="D14" s="14"/>
      <c r="E14" s="14"/>
      <c r="F14" s="23"/>
      <c r="G14" s="14"/>
      <c r="H14" s="14"/>
      <c r="I14" s="14"/>
      <c r="J14" s="14"/>
      <c r="K14" s="14"/>
      <c r="L14" s="24"/>
      <c r="M14" s="14"/>
      <c r="N14" s="14"/>
      <c r="O14" s="14"/>
    </row>
    <row r="15" spans="1:15" ht="12.75">
      <c r="A15" s="14"/>
      <c r="B15" s="14"/>
      <c r="C15" s="14" t="s">
        <v>12</v>
      </c>
      <c r="D15" s="14"/>
      <c r="E15" s="20"/>
      <c r="F15" s="25">
        <v>36526</v>
      </c>
      <c r="G15" s="22"/>
      <c r="H15" s="14"/>
      <c r="I15" s="17" t="s">
        <v>13</v>
      </c>
      <c r="J15" s="14"/>
      <c r="K15" s="26">
        <f>F17</f>
        <v>37257</v>
      </c>
      <c r="L15" s="27">
        <f>_XLL.RENTFCST(K15,K16,$F$17,$F$18,$F$19,$F$21,$I$16:$I$53,$F$22,$F$23,$F$24,$F$25,$F$26,$F$27,1)</f>
        <v>5.684931506849314</v>
      </c>
      <c r="M15" s="14"/>
      <c r="N15" s="14"/>
      <c r="O15" s="14"/>
    </row>
    <row r="16" spans="1:15" ht="12.75">
      <c r="A16" s="14"/>
      <c r="B16" s="14"/>
      <c r="C16" s="14" t="s">
        <v>14</v>
      </c>
      <c r="D16" s="14"/>
      <c r="E16" s="20"/>
      <c r="F16" s="28">
        <v>0.08</v>
      </c>
      <c r="G16" s="22"/>
      <c r="H16" s="20"/>
      <c r="I16" s="29">
        <v>20</v>
      </c>
      <c r="J16" s="14"/>
      <c r="K16" s="26">
        <f>_XLL.NEXTDATESEQ(K15,$F$27)</f>
        <v>37340</v>
      </c>
      <c r="L16" s="27">
        <f>_XLL.RENTFCST(K16,K17,$F$17,$F$18,$F$19,$F$21,$I$16:$I$53,$F$22,$F$23,$F$24,$F$25,$F$26,$F$27,1)</f>
        <v>6.25</v>
      </c>
      <c r="M16" s="14"/>
      <c r="N16" s="14"/>
      <c r="O16" s="14"/>
    </row>
    <row r="17" spans="1:15" ht="12.75">
      <c r="A17" s="14"/>
      <c r="B17" s="14"/>
      <c r="C17" s="14" t="s">
        <v>15</v>
      </c>
      <c r="D17" s="14"/>
      <c r="E17" s="20"/>
      <c r="F17" s="25">
        <v>37257</v>
      </c>
      <c r="G17" s="22"/>
      <c r="H17" s="20"/>
      <c r="I17" s="29">
        <f>I16*1.03</f>
        <v>20.6</v>
      </c>
      <c r="J17" s="14"/>
      <c r="K17" s="26">
        <f>_XLL.NEXTDATESEQ(K16,$F$27)</f>
        <v>37431</v>
      </c>
      <c r="L17" s="27">
        <f>_XLL.RENTFCST(K17,K18,$F$17,$F$18,$F$19,$F$21,$I$16:$I$53,$F$22,$F$23,$F$24,$F$25,$F$26,$F$27,1)</f>
        <v>6.25</v>
      </c>
      <c r="M17" s="14"/>
      <c r="N17" s="14"/>
      <c r="O17" s="14"/>
    </row>
    <row r="18" spans="1:15" ht="12.75">
      <c r="A18" s="14"/>
      <c r="B18" s="14"/>
      <c r="C18" s="14" t="s">
        <v>16</v>
      </c>
      <c r="D18" s="14"/>
      <c r="E18" s="20"/>
      <c r="F18" s="25">
        <f>_XLL.DPY(F17,15)</f>
        <v>42736</v>
      </c>
      <c r="G18" s="22"/>
      <c r="H18" s="20"/>
      <c r="I18" s="29">
        <f aca="true" t="shared" si="0" ref="I18:I53">I17*1.03</f>
        <v>21.218000000000004</v>
      </c>
      <c r="J18" s="14"/>
      <c r="K18" s="26">
        <f>_XLL.NEXTDATESEQ(K17,$F$27)</f>
        <v>37528</v>
      </c>
      <c r="L18" s="27">
        <f>_XLL.RENTFCST(K18,K19,$F$17,$F$18,$F$19,$F$21,$I$16:$I$53,$F$22,$F$23,$F$24,$F$25,$F$26,$F$27,1)</f>
        <v>6.25</v>
      </c>
      <c r="M18" s="14"/>
      <c r="N18" s="14"/>
      <c r="O18" s="14"/>
    </row>
    <row r="19" spans="1:15" ht="12.75">
      <c r="A19" s="14"/>
      <c r="B19" s="14"/>
      <c r="C19" s="14" t="s">
        <v>17</v>
      </c>
      <c r="D19" s="14"/>
      <c r="E19" s="20"/>
      <c r="F19" s="25">
        <v>38353</v>
      </c>
      <c r="G19" s="22"/>
      <c r="H19" s="20"/>
      <c r="I19" s="29">
        <f t="shared" si="0"/>
        <v>21.854540000000004</v>
      </c>
      <c r="J19" s="14"/>
      <c r="K19" s="26">
        <f>_XLL.NEXTDATESEQ(K18,$F$27)</f>
        <v>37615</v>
      </c>
      <c r="L19" s="27">
        <f>_XLL.RENTFCST(K19,K20,$F$17,$F$18,$F$19,$F$21,$I$16:$I$53,$F$22,$F$23,$F$24,$F$25,$F$26,$F$27,1)</f>
        <v>6.25</v>
      </c>
      <c r="M19" s="14"/>
      <c r="N19" s="14"/>
      <c r="O19" s="14"/>
    </row>
    <row r="20" spans="1:15" ht="12.75">
      <c r="A20" s="14"/>
      <c r="B20" s="14"/>
      <c r="C20" s="14" t="s">
        <v>18</v>
      </c>
      <c r="D20" s="14"/>
      <c r="E20" s="20"/>
      <c r="F20" s="30">
        <v>30</v>
      </c>
      <c r="G20" s="22"/>
      <c r="H20" s="20"/>
      <c r="I20" s="29">
        <f t="shared" si="0"/>
        <v>22.510176200000004</v>
      </c>
      <c r="J20" s="14"/>
      <c r="K20" s="26">
        <f>_XLL.NEXTDATESEQ(K19,$F$27)</f>
        <v>37705</v>
      </c>
      <c r="L20" s="27">
        <f>_XLL.RENTFCST(K20,K21,$F$17,$F$18,$F$19,$F$21,$I$16:$I$53,$F$22,$F$23,$F$24,$F$25,$F$26,$F$27,1)</f>
        <v>6.25</v>
      </c>
      <c r="M20" s="14"/>
      <c r="N20" s="14"/>
      <c r="O20" s="14"/>
    </row>
    <row r="21" spans="1:15" ht="12.75">
      <c r="A21" s="14"/>
      <c r="B21" s="14"/>
      <c r="C21" s="14" t="s">
        <v>19</v>
      </c>
      <c r="D21" s="14"/>
      <c r="E21" s="20"/>
      <c r="F21" s="30">
        <v>25</v>
      </c>
      <c r="G21" s="22"/>
      <c r="H21" s="20"/>
      <c r="I21" s="29">
        <f t="shared" si="0"/>
        <v>23.185481486000004</v>
      </c>
      <c r="J21" s="14"/>
      <c r="K21" s="26">
        <f>_XLL.NEXTDATESEQ(K20,$F$27)</f>
        <v>37796</v>
      </c>
      <c r="L21" s="27">
        <f>_XLL.RENTFCST(K21,K22,$F$17,$F$18,$F$19,$F$21,$I$16:$I$53,$F$22,$F$23,$F$24,$F$25,$F$26,$F$27,1)</f>
        <v>6.25</v>
      </c>
      <c r="M21" s="14"/>
      <c r="N21" s="14"/>
      <c r="O21" s="14"/>
    </row>
    <row r="22" spans="1:15" ht="12.75">
      <c r="A22" s="14"/>
      <c r="B22" s="14"/>
      <c r="C22" s="14" t="s">
        <v>20</v>
      </c>
      <c r="D22" s="14"/>
      <c r="E22" s="20"/>
      <c r="F22" s="25">
        <v>36526</v>
      </c>
      <c r="G22" s="22"/>
      <c r="H22" s="20"/>
      <c r="I22" s="29">
        <f t="shared" si="0"/>
        <v>23.881045930580004</v>
      </c>
      <c r="J22" s="14"/>
      <c r="K22" s="26">
        <f>_XLL.NEXTDATESEQ(K21,$F$27)</f>
        <v>37893</v>
      </c>
      <c r="L22" s="27">
        <f>_XLL.RENTFCST(K22,K23,$F$17,$F$18,$F$19,$F$21,$I$16:$I$53,$F$22,$F$23,$F$24,$F$25,$F$26,$F$27,1)</f>
        <v>6.25</v>
      </c>
      <c r="M22" s="14"/>
      <c r="N22" s="14"/>
      <c r="O22" s="14"/>
    </row>
    <row r="23" spans="1:15" ht="12.75">
      <c r="A23" s="14"/>
      <c r="B23" s="14"/>
      <c r="C23" s="14" t="s">
        <v>21</v>
      </c>
      <c r="D23" s="14"/>
      <c r="E23" s="20"/>
      <c r="F23" s="31">
        <v>12</v>
      </c>
      <c r="G23" s="22"/>
      <c r="H23" s="20"/>
      <c r="I23" s="29">
        <f t="shared" si="0"/>
        <v>24.597477308497407</v>
      </c>
      <c r="J23" s="14"/>
      <c r="K23" s="26">
        <f>_XLL.NEXTDATESEQ(K22,$F$27)</f>
        <v>37980</v>
      </c>
      <c r="L23" s="27">
        <f>_XLL.RENTFCST(K23,K24,$F$17,$F$18,$F$19,$F$21,$I$16:$I$53,$F$22,$F$23,$F$24,$F$25,$F$26,$F$27,1)</f>
        <v>6.25</v>
      </c>
      <c r="M23" s="14"/>
      <c r="N23" s="14"/>
      <c r="O23" s="14"/>
    </row>
    <row r="24" spans="1:15" ht="12.75">
      <c r="A24" s="14"/>
      <c r="B24" s="14"/>
      <c r="C24" s="14" t="s">
        <v>22</v>
      </c>
      <c r="D24" s="14"/>
      <c r="E24" s="20"/>
      <c r="F24" s="31">
        <v>60</v>
      </c>
      <c r="G24" s="22"/>
      <c r="H24" s="20"/>
      <c r="I24" s="29">
        <f t="shared" si="0"/>
        <v>25.33540162775233</v>
      </c>
      <c r="J24" s="14"/>
      <c r="K24" s="26">
        <f>_XLL.NEXTDATESEQ(K23,$F$27)</f>
        <v>38071</v>
      </c>
      <c r="L24" s="27">
        <f>_XLL.RENTFCST(K24,K25,$F$17,$F$18,$F$19,$F$21,$I$16:$I$53,$F$22,$F$23,$F$24,$F$25,$F$26,$F$27,1)</f>
        <v>6.25</v>
      </c>
      <c r="M24" s="14"/>
      <c r="N24" s="14"/>
      <c r="O24" s="14"/>
    </row>
    <row r="25" spans="1:15" ht="12.75">
      <c r="A25" s="14"/>
      <c r="B25" s="14"/>
      <c r="C25" s="14" t="s">
        <v>23</v>
      </c>
      <c r="D25" s="14"/>
      <c r="E25" s="20"/>
      <c r="F25" s="32">
        <v>0</v>
      </c>
      <c r="G25" s="22"/>
      <c r="H25" s="20"/>
      <c r="I25" s="29">
        <f t="shared" si="0"/>
        <v>26.0954636765849</v>
      </c>
      <c r="J25" s="14"/>
      <c r="K25" s="26">
        <f>_XLL.NEXTDATESEQ(K24,$F$27)</f>
        <v>38162</v>
      </c>
      <c r="L25" s="27">
        <f>_XLL.RENTFCST(K25,K26,$F$17,$F$18,$F$19,$F$21,$I$16:$I$53,$F$22,$F$23,$F$24,$F$25,$F$26,$F$27,1)</f>
        <v>6.25</v>
      </c>
      <c r="M25" s="14"/>
      <c r="N25" s="14"/>
      <c r="O25" s="14"/>
    </row>
    <row r="26" spans="1:15" ht="12.75">
      <c r="A26" s="14"/>
      <c r="B26" s="14"/>
      <c r="C26" s="14" t="s">
        <v>24</v>
      </c>
      <c r="D26" s="14"/>
      <c r="E26" s="20"/>
      <c r="F26" s="32">
        <v>6.03</v>
      </c>
      <c r="G26" s="22"/>
      <c r="H26" s="20"/>
      <c r="I26" s="29">
        <f t="shared" si="0"/>
        <v>26.878327586882445</v>
      </c>
      <c r="J26" s="14"/>
      <c r="K26" s="26">
        <f>_XLL.NEXTDATESEQ(K25,$F$27)</f>
        <v>38259</v>
      </c>
      <c r="L26" s="27">
        <f>_XLL.RENTFCST(K26,K27,$F$17,$F$18,$F$19,$F$21,$I$16:$I$53,$F$22,$F$23,$F$24,$F$25,$F$26,$F$27,1)</f>
        <v>6.25</v>
      </c>
      <c r="M26" s="14"/>
      <c r="N26" s="14"/>
      <c r="O26" s="14"/>
    </row>
    <row r="27" spans="1:15" ht="12.75">
      <c r="A27" s="14"/>
      <c r="B27" s="14"/>
      <c r="C27" s="14" t="s">
        <v>25</v>
      </c>
      <c r="D27" s="14"/>
      <c r="E27" s="20"/>
      <c r="F27" s="32">
        <v>13</v>
      </c>
      <c r="G27" s="22"/>
      <c r="H27" s="20"/>
      <c r="I27" s="29">
        <f t="shared" si="0"/>
        <v>27.68467741448892</v>
      </c>
      <c r="J27" s="14"/>
      <c r="K27" s="26">
        <f>_XLL.NEXTDATESEQ(K26,$F$27)</f>
        <v>38346</v>
      </c>
      <c r="L27" s="27">
        <f>_XLL.RENTFCST(K27,K28,$F$17,$F$18,$F$19,$F$21,$I$16:$I$53,$F$22,$F$23,$F$24,$F$25,$F$26,$F$27,1)</f>
        <v>5.837383461200001</v>
      </c>
      <c r="M27" s="14"/>
      <c r="N27" s="14"/>
      <c r="O27" s="14"/>
    </row>
    <row r="28" spans="1:15" ht="12.75">
      <c r="A28" s="14"/>
      <c r="B28" s="14"/>
      <c r="C28" s="14" t="s">
        <v>26</v>
      </c>
      <c r="D28" s="14"/>
      <c r="E28" s="20"/>
      <c r="F28" s="32"/>
      <c r="G28" s="22"/>
      <c r="H28" s="20"/>
      <c r="I28" s="29">
        <f t="shared" si="0"/>
        <v>28.51521773692359</v>
      </c>
      <c r="J28" s="14"/>
      <c r="K28" s="26">
        <f>_XLL.NEXTDATESEQ(K27,$F$27)</f>
        <v>38436</v>
      </c>
      <c r="L28" s="27">
        <f>_XLL.RENTFCST(K28,K29,$F$17,$F$18,$F$19,$F$21,$I$16:$I$53,$F$22,$F$23,$F$24,$F$25,$F$26,$F$27,1)</f>
        <v>5.796370371500001</v>
      </c>
      <c r="M28" s="14"/>
      <c r="N28" s="14"/>
      <c r="O28" s="14"/>
    </row>
    <row r="29" spans="1:15" ht="12.75">
      <c r="A29" s="14"/>
      <c r="B29" s="14"/>
      <c r="C29" s="14" t="s">
        <v>27</v>
      </c>
      <c r="D29" s="14"/>
      <c r="E29" s="20"/>
      <c r="F29" s="32"/>
      <c r="G29" s="22"/>
      <c r="H29" s="20"/>
      <c r="I29" s="29">
        <f t="shared" si="0"/>
        <v>29.370674269031298</v>
      </c>
      <c r="J29" s="14"/>
      <c r="K29" s="26">
        <f>_XLL.NEXTDATESEQ(K28,$F$27)</f>
        <v>38527</v>
      </c>
      <c r="L29" s="27">
        <f>_XLL.RENTFCST(K29,K30,$F$17,$F$18,$F$19,$F$21,$I$16:$I$53,$F$22,$F$23,$F$24,$F$25,$F$26,$F$27,1)</f>
        <v>5.796370371500001</v>
      </c>
      <c r="M29" s="14"/>
      <c r="N29" s="14"/>
      <c r="O29" s="14"/>
    </row>
    <row r="30" spans="1:15" ht="12.75">
      <c r="A30" s="14"/>
      <c r="B30" s="14"/>
      <c r="C30" s="14"/>
      <c r="D30" s="14"/>
      <c r="E30" s="14"/>
      <c r="F30" s="33"/>
      <c r="G30" s="14"/>
      <c r="H30" s="20"/>
      <c r="I30" s="29">
        <f t="shared" si="0"/>
        <v>30.25179449710224</v>
      </c>
      <c r="J30" s="14"/>
      <c r="K30" s="26">
        <f>_XLL.NEXTDATESEQ(K29,$F$27)</f>
        <v>38624</v>
      </c>
      <c r="L30" s="27">
        <f>_XLL.RENTFCST(K30,K31,$F$17,$F$18,$F$19,$F$21,$I$16:$I$53,$F$22,$F$23,$F$24,$F$25,$F$26,$F$27,1)</f>
        <v>5.796370371500001</v>
      </c>
      <c r="M30" s="14"/>
      <c r="N30" s="14"/>
      <c r="O30" s="14"/>
    </row>
    <row r="31" spans="1:15" ht="12.75">
      <c r="A31" s="14"/>
      <c r="B31" s="14"/>
      <c r="C31" s="14" t="s">
        <v>28</v>
      </c>
      <c r="D31" s="14"/>
      <c r="E31" s="20"/>
      <c r="F31" s="34">
        <f>_XLL.PVRENTFCST(F15,F16,F17,F18,F19,F21,I16:I53,F22,F23,F24,F25,F26,F27,F28,F29)</f>
        <v>194.49773892671212</v>
      </c>
      <c r="G31" s="22"/>
      <c r="H31" s="20"/>
      <c r="I31" s="29">
        <f t="shared" si="0"/>
        <v>31.159348332015306</v>
      </c>
      <c r="J31" s="14"/>
      <c r="K31" s="26">
        <f>_XLL.NEXTDATESEQ(K30,$F$27)</f>
        <v>38711</v>
      </c>
      <c r="L31" s="27">
        <f>_XLL.RENTFCST(K31,K32,$F$17,$F$18,$F$19,$F$21,$I$16:$I$53,$F$22,$F$23,$F$24,$F$25,$F$26,$F$27,1)</f>
        <v>5.796370371500001</v>
      </c>
      <c r="M31" s="14"/>
      <c r="N31" s="14"/>
      <c r="O31" s="14"/>
    </row>
    <row r="32" spans="1:15" ht="12.75">
      <c r="A32" s="14"/>
      <c r="B32" s="14"/>
      <c r="C32" s="14"/>
      <c r="D32" s="14"/>
      <c r="E32" s="14"/>
      <c r="F32" s="35"/>
      <c r="G32" s="14"/>
      <c r="H32" s="20"/>
      <c r="I32" s="29">
        <f t="shared" si="0"/>
        <v>32.09412878197577</v>
      </c>
      <c r="J32" s="14"/>
      <c r="K32" s="26">
        <f>_XLL.NEXTDATESEQ(K31,$F$27)</f>
        <v>38801</v>
      </c>
      <c r="L32" s="27">
        <f>_XLL.RENTFCST(K32,K33,$F$17,$F$18,$F$19,$F$21,$I$16:$I$53,$F$22,$F$23,$F$24,$F$25,$F$26,$F$27,1)</f>
        <v>5.796370371500001</v>
      </c>
      <c r="M32" s="14"/>
      <c r="N32" s="14"/>
      <c r="O32" s="14"/>
    </row>
    <row r="33" spans="1:15" ht="12.75">
      <c r="A33" s="14"/>
      <c r="B33" s="14"/>
      <c r="C33" s="14"/>
      <c r="D33" s="14"/>
      <c r="E33" s="14"/>
      <c r="F33" s="14"/>
      <c r="G33" s="14"/>
      <c r="H33" s="20"/>
      <c r="I33" s="29">
        <f t="shared" si="0"/>
        <v>33.05695264543504</v>
      </c>
      <c r="J33" s="14"/>
      <c r="K33" s="26">
        <f>_XLL.NEXTDATESEQ(K32,$F$27)</f>
        <v>38892</v>
      </c>
      <c r="L33" s="27">
        <f>_XLL.RENTFCST(K33,K34,$F$17,$F$18,$F$19,$F$21,$I$16:$I$53,$F$22,$F$23,$F$24,$F$25,$F$26,$F$27,1)</f>
        <v>5.796370371500001</v>
      </c>
      <c r="M33" s="14"/>
      <c r="N33" s="14"/>
      <c r="O33" s="14"/>
    </row>
    <row r="34" spans="1:15" ht="12.75">
      <c r="A34" s="14"/>
      <c r="B34" s="14"/>
      <c r="C34" s="14"/>
      <c r="D34" s="14"/>
      <c r="E34" s="14"/>
      <c r="F34" s="14"/>
      <c r="G34" s="14"/>
      <c r="H34" s="20"/>
      <c r="I34" s="29">
        <f t="shared" si="0"/>
        <v>34.04866122479809</v>
      </c>
      <c r="J34" s="14"/>
      <c r="K34" s="26">
        <f>_XLL.NEXTDATESEQ(K33,$F$27)</f>
        <v>38989</v>
      </c>
      <c r="L34" s="27">
        <f>_XLL.RENTFCST(K34,K35,$F$17,$F$18,$F$19,$F$21,$I$16:$I$53,$F$22,$F$23,$F$24,$F$25,$F$26,$F$27,1)</f>
        <v>5.796370371500001</v>
      </c>
      <c r="M34" s="14"/>
      <c r="N34" s="14"/>
      <c r="O34" s="14"/>
    </row>
    <row r="35" spans="1:15" ht="12.75">
      <c r="A35" s="14"/>
      <c r="B35" s="14"/>
      <c r="C35" s="14"/>
      <c r="D35" s="14"/>
      <c r="E35" s="14"/>
      <c r="F35" s="14"/>
      <c r="G35" s="14"/>
      <c r="H35" s="20"/>
      <c r="I35" s="29">
        <f t="shared" si="0"/>
        <v>35.07012106154203</v>
      </c>
      <c r="J35" s="14"/>
      <c r="K35" s="26">
        <f>_XLL.NEXTDATESEQ(K34,$F$27)</f>
        <v>39076</v>
      </c>
      <c r="L35" s="27">
        <f>_XLL.RENTFCST(K35,K36,$F$17,$F$18,$F$19,$F$21,$I$16:$I$53,$F$22,$F$23,$F$24,$F$25,$F$26,$F$27,1)</f>
        <v>5.796370371500001</v>
      </c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14"/>
      <c r="G36" s="14"/>
      <c r="H36" s="20"/>
      <c r="I36" s="29">
        <f t="shared" si="0"/>
        <v>36.1222246933883</v>
      </c>
      <c r="J36" s="14"/>
      <c r="K36" s="26">
        <f>_XLL.NEXTDATESEQ(K35,$F$27)</f>
        <v>39166</v>
      </c>
      <c r="L36" s="27">
        <f>_XLL.RENTFCST(K36,K37,$F$17,$F$18,$F$19,$F$21,$I$16:$I$53,$F$22,$F$23,$F$24,$F$25,$F$26,$F$27,1)</f>
        <v>5.796370371500001</v>
      </c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14"/>
      <c r="G37" s="14"/>
      <c r="H37" s="20"/>
      <c r="I37" s="29">
        <f t="shared" si="0"/>
        <v>37.205891434189944</v>
      </c>
      <c r="J37" s="14"/>
      <c r="K37" s="26">
        <f>_XLL.NEXTDATESEQ(K36,$F$27)</f>
        <v>39257</v>
      </c>
      <c r="L37" s="27">
        <f>_XLL.RENTFCST(K37,K38,$F$17,$F$18,$F$19,$F$21,$I$16:$I$53,$F$22,$F$23,$F$24,$F$25,$F$26,$F$27,1)</f>
        <v>5.796370371500001</v>
      </c>
      <c r="M37" s="14"/>
      <c r="N37" s="14"/>
      <c r="O37" s="14"/>
    </row>
    <row r="38" spans="1:15" ht="12.75">
      <c r="A38" s="14"/>
      <c r="B38" s="14"/>
      <c r="C38" s="14"/>
      <c r="D38" s="14"/>
      <c r="E38" s="14"/>
      <c r="F38" s="14"/>
      <c r="G38" s="14"/>
      <c r="H38" s="20"/>
      <c r="I38" s="29">
        <f t="shared" si="0"/>
        <v>38.32206817721564</v>
      </c>
      <c r="J38" s="14"/>
      <c r="K38" s="26">
        <f>_XLL.NEXTDATESEQ(K37,$F$27)</f>
        <v>39354</v>
      </c>
      <c r="L38" s="27">
        <f>_XLL.RENTFCST(K38,K39,$F$17,$F$18,$F$19,$F$21,$I$16:$I$53,$F$22,$F$23,$F$24,$F$25,$F$26,$F$27,1)</f>
        <v>5.796370371500001</v>
      </c>
      <c r="M38" s="14"/>
      <c r="N38" s="14"/>
      <c r="O38" s="14"/>
    </row>
    <row r="39" spans="1:15" ht="12.75">
      <c r="A39" s="14"/>
      <c r="B39" s="14"/>
      <c r="C39" s="14"/>
      <c r="D39" s="14"/>
      <c r="E39" s="14"/>
      <c r="F39" s="14"/>
      <c r="G39" s="14"/>
      <c r="H39" s="20"/>
      <c r="I39" s="29">
        <f t="shared" si="0"/>
        <v>39.47173022253211</v>
      </c>
      <c r="J39" s="14"/>
      <c r="K39" s="26">
        <f>_XLL.NEXTDATESEQ(K38,$F$27)</f>
        <v>39441</v>
      </c>
      <c r="L39" s="27">
        <f>_XLL.RENTFCST(K39,K40,$F$17,$F$18,$F$19,$F$21,$I$16:$I$53,$F$22,$F$23,$F$24,$F$25,$F$26,$F$27,1)</f>
        <v>5.796370371500001</v>
      </c>
      <c r="M39" s="14"/>
      <c r="N39" s="14"/>
      <c r="O39" s="14"/>
    </row>
    <row r="40" spans="1:15" ht="12.75">
      <c r="A40" s="14"/>
      <c r="B40" s="14"/>
      <c r="C40" s="14"/>
      <c r="D40" s="14"/>
      <c r="E40" s="14"/>
      <c r="F40" s="14"/>
      <c r="G40" s="14"/>
      <c r="H40" s="20"/>
      <c r="I40" s="29">
        <f t="shared" si="0"/>
        <v>40.655882129208074</v>
      </c>
      <c r="J40" s="14"/>
      <c r="K40" s="26">
        <f>_XLL.NEXTDATESEQ(K39,$F$27)</f>
        <v>39532</v>
      </c>
      <c r="L40" s="27">
        <f>_XLL.RENTFCST(K40,K41,$F$17,$F$18,$F$19,$F$21,$I$16:$I$53,$F$22,$F$23,$F$24,$F$25,$F$26,$F$27,1)</f>
        <v>5.796370371500001</v>
      </c>
      <c r="M40" s="14"/>
      <c r="N40" s="14"/>
      <c r="O40" s="14"/>
    </row>
    <row r="41" spans="1:15" ht="12.75">
      <c r="A41" s="14"/>
      <c r="B41" s="14"/>
      <c r="C41" s="14"/>
      <c r="D41" s="14"/>
      <c r="E41" s="14"/>
      <c r="F41" s="14"/>
      <c r="G41" s="14"/>
      <c r="H41" s="20"/>
      <c r="I41" s="29">
        <f t="shared" si="0"/>
        <v>41.875558593084314</v>
      </c>
      <c r="J41" s="14"/>
      <c r="K41" s="26">
        <f>_XLL.NEXTDATESEQ(K40,$F$27)</f>
        <v>39623</v>
      </c>
      <c r="L41" s="27">
        <f>_XLL.RENTFCST(K41,K42,$F$17,$F$18,$F$19,$F$21,$I$16:$I$53,$F$22,$F$23,$F$24,$F$25,$F$26,$F$27,1)</f>
        <v>5.796370371500001</v>
      </c>
      <c r="M41" s="14"/>
      <c r="N41" s="14"/>
      <c r="O41" s="14"/>
    </row>
    <row r="42" spans="1:15" ht="12.75">
      <c r="A42" s="14"/>
      <c r="B42" s="14"/>
      <c r="C42" s="14"/>
      <c r="D42" s="14"/>
      <c r="E42" s="14"/>
      <c r="F42" s="14"/>
      <c r="G42" s="14"/>
      <c r="H42" s="20"/>
      <c r="I42" s="29">
        <f t="shared" si="0"/>
        <v>43.131825350876845</v>
      </c>
      <c r="J42" s="14"/>
      <c r="K42" s="26">
        <f>_XLL.NEXTDATESEQ(K41,$F$27)</f>
        <v>39720</v>
      </c>
      <c r="L42" s="27">
        <f>_XLL.RENTFCST(K42,K43,$F$17,$F$18,$F$19,$F$21,$I$16:$I$53,$F$22,$F$23,$F$24,$F$25,$F$26,$F$27,1)</f>
        <v>5.796370371500001</v>
      </c>
      <c r="M42" s="14"/>
      <c r="N42" s="14"/>
      <c r="O42" s="14"/>
    </row>
    <row r="43" spans="1:15" ht="12.75">
      <c r="A43" s="14"/>
      <c r="B43" s="14"/>
      <c r="C43" s="14"/>
      <c r="D43" s="14"/>
      <c r="E43" s="14"/>
      <c r="F43" s="14"/>
      <c r="G43" s="14"/>
      <c r="H43" s="20"/>
      <c r="I43" s="29">
        <f t="shared" si="0"/>
        <v>44.42578011140315</v>
      </c>
      <c r="J43" s="14"/>
      <c r="K43" s="26">
        <f>_XLL.NEXTDATESEQ(K42,$F$27)</f>
        <v>39807</v>
      </c>
      <c r="L43" s="27">
        <f>_XLL.RENTFCST(K43,K44,$F$17,$F$18,$F$19,$F$21,$I$16:$I$53,$F$22,$F$23,$F$24,$F$25,$F$26,$F$27,1)</f>
        <v>5.796370371500001</v>
      </c>
      <c r="M43" s="14"/>
      <c r="N43" s="14"/>
      <c r="O43" s="14"/>
    </row>
    <row r="44" spans="1:15" ht="12.75">
      <c r="A44" s="14"/>
      <c r="B44" s="14"/>
      <c r="C44" s="14"/>
      <c r="D44" s="14"/>
      <c r="E44" s="14"/>
      <c r="F44" s="14"/>
      <c r="G44" s="14"/>
      <c r="H44" s="20"/>
      <c r="I44" s="29">
        <f t="shared" si="0"/>
        <v>45.758553514745245</v>
      </c>
      <c r="J44" s="14"/>
      <c r="K44" s="26">
        <f>_XLL.NEXTDATESEQ(K43,$F$27)</f>
        <v>39897</v>
      </c>
      <c r="L44" s="27">
        <f>_XLL.RENTFCST(K44,K45,$F$17,$F$18,$F$19,$F$21,$I$16:$I$53,$F$22,$F$23,$F$24,$F$25,$F$26,$F$27,1)</f>
        <v>5.796370371500001</v>
      </c>
      <c r="M44" s="14"/>
      <c r="N44" s="14"/>
      <c r="O44" s="14"/>
    </row>
    <row r="45" spans="1:15" ht="12.75">
      <c r="A45" s="14"/>
      <c r="B45" s="14"/>
      <c r="C45" s="14"/>
      <c r="D45" s="14"/>
      <c r="E45" s="14"/>
      <c r="F45" s="14"/>
      <c r="G45" s="14"/>
      <c r="H45" s="20"/>
      <c r="I45" s="29">
        <f t="shared" si="0"/>
        <v>47.13131012018761</v>
      </c>
      <c r="J45" s="14"/>
      <c r="K45" s="26">
        <f>_XLL.NEXTDATESEQ(K44,$F$27)</f>
        <v>39988</v>
      </c>
      <c r="L45" s="27">
        <f>_XLL.RENTFCST(K45,K46,$F$17,$F$18,$F$19,$F$21,$I$16:$I$53,$F$22,$F$23,$F$24,$F$25,$F$26,$F$27,1)</f>
        <v>5.796370371500001</v>
      </c>
      <c r="M45" s="14"/>
      <c r="N45" s="14"/>
      <c r="O45" s="14"/>
    </row>
    <row r="46" spans="1:15" ht="12.75">
      <c r="A46" s="14"/>
      <c r="B46" s="14"/>
      <c r="C46" s="14"/>
      <c r="D46" s="14"/>
      <c r="E46" s="14"/>
      <c r="F46" s="14"/>
      <c r="G46" s="14"/>
      <c r="H46" s="20"/>
      <c r="I46" s="29">
        <f t="shared" si="0"/>
        <v>48.54524942379324</v>
      </c>
      <c r="J46" s="14"/>
      <c r="K46" s="26">
        <f>_XLL.NEXTDATESEQ(K45,$F$27)</f>
        <v>40085</v>
      </c>
      <c r="L46" s="27">
        <f>_XLL.RENTFCST(K46,K47,$F$17,$F$18,$F$19,$F$21,$I$16:$I$53,$F$22,$F$23,$F$24,$F$25,$F$26,$F$27,1)</f>
        <v>5.796370371500001</v>
      </c>
      <c r="M46" s="14"/>
      <c r="N46" s="14"/>
      <c r="O46" s="14"/>
    </row>
    <row r="47" spans="1:15" ht="12.75">
      <c r="A47" s="14"/>
      <c r="B47" s="14"/>
      <c r="C47" s="14"/>
      <c r="D47" s="14"/>
      <c r="E47" s="14"/>
      <c r="F47" s="14"/>
      <c r="G47" s="14"/>
      <c r="H47" s="20"/>
      <c r="I47" s="29">
        <f t="shared" si="0"/>
        <v>50.001606906507035</v>
      </c>
      <c r="J47" s="14"/>
      <c r="K47" s="26">
        <f>_XLL.NEXTDATESEQ(K46,$F$27)</f>
        <v>40172</v>
      </c>
      <c r="L47" s="27">
        <f>_XLL.RENTFCST(K47,K48,$F$17,$F$18,$F$19,$F$21,$I$16:$I$53,$F$22,$F$23,$F$24,$F$25,$F$26,$F$27,1)</f>
        <v>6.63611345745409</v>
      </c>
      <c r="M47" s="14"/>
      <c r="N47" s="14"/>
      <c r="O47" s="14"/>
    </row>
    <row r="48" spans="1:15" ht="12.75">
      <c r="A48" s="14"/>
      <c r="B48" s="14"/>
      <c r="C48" s="14"/>
      <c r="D48" s="14"/>
      <c r="E48" s="14"/>
      <c r="F48" s="14"/>
      <c r="G48" s="14"/>
      <c r="H48" s="20"/>
      <c r="I48" s="29">
        <f t="shared" si="0"/>
        <v>51.50165511370225</v>
      </c>
      <c r="J48" s="14"/>
      <c r="K48" s="26">
        <f>_XLL.NEXTDATESEQ(K47,$F$27)</f>
        <v>40262</v>
      </c>
      <c r="L48" s="27">
        <f>_XLL.RENTFCST(K48,K49,$F$17,$F$18,$F$19,$F$21,$I$16:$I$53,$F$22,$F$23,$F$24,$F$25,$F$26,$F$27,1)</f>
        <v>6.719581896720611</v>
      </c>
      <c r="M48" s="14"/>
      <c r="N48" s="14"/>
      <c r="O48" s="14"/>
    </row>
    <row r="49" spans="1:15" ht="12.75">
      <c r="A49" s="14"/>
      <c r="B49" s="14"/>
      <c r="C49" s="14"/>
      <c r="D49" s="14"/>
      <c r="E49" s="14"/>
      <c r="F49" s="14"/>
      <c r="G49" s="14"/>
      <c r="H49" s="20"/>
      <c r="I49" s="29">
        <f t="shared" si="0"/>
        <v>53.04670476711332</v>
      </c>
      <c r="J49" s="14"/>
      <c r="K49" s="26">
        <f>_XLL.NEXTDATESEQ(K48,$F$27)</f>
        <v>40353</v>
      </c>
      <c r="L49" s="27">
        <f>_XLL.RENTFCST(K49,K50,$F$17,$F$18,$F$19,$F$21,$I$16:$I$53,$F$22,$F$23,$F$24,$F$25,$F$26,$F$27,1)</f>
        <v>6.719581896720611</v>
      </c>
      <c r="M49" s="14"/>
      <c r="N49" s="14"/>
      <c r="O49" s="14"/>
    </row>
    <row r="50" spans="1:15" ht="12.75">
      <c r="A50" s="14"/>
      <c r="B50" s="14"/>
      <c r="C50" s="14"/>
      <c r="D50" s="14"/>
      <c r="E50" s="14"/>
      <c r="F50" s="14"/>
      <c r="G50" s="14"/>
      <c r="H50" s="20"/>
      <c r="I50" s="29">
        <f t="shared" si="0"/>
        <v>54.63810591012672</v>
      </c>
      <c r="J50" s="14"/>
      <c r="K50" s="26">
        <f>_XLL.NEXTDATESEQ(K49,$F$27)</f>
        <v>40450</v>
      </c>
      <c r="L50" s="27">
        <f>_XLL.RENTFCST(K50,K51,$F$17,$F$18,$F$19,$F$21,$I$16:$I$53,$F$22,$F$23,$F$24,$F$25,$F$26,$F$27,1)</f>
        <v>6.719581896720611</v>
      </c>
      <c r="M50" s="14"/>
      <c r="N50" s="14"/>
      <c r="O50" s="14"/>
    </row>
    <row r="51" spans="1:15" ht="12.75">
      <c r="A51" s="14"/>
      <c r="B51" s="14"/>
      <c r="C51" s="14"/>
      <c r="D51" s="14"/>
      <c r="E51" s="14"/>
      <c r="F51" s="14"/>
      <c r="G51" s="14"/>
      <c r="H51" s="20"/>
      <c r="I51" s="29">
        <f t="shared" si="0"/>
        <v>56.27724908743052</v>
      </c>
      <c r="J51" s="14"/>
      <c r="K51" s="26">
        <f>_XLL.NEXTDATESEQ(K50,$F$27)</f>
        <v>40537</v>
      </c>
      <c r="L51" s="27">
        <f>_XLL.RENTFCST(K51,K52,$F$17,$F$18,$F$19,$F$21,$I$16:$I$53,$F$22,$F$23,$F$24,$F$25,$F$26,$F$27,1)</f>
        <v>6.719581896720611</v>
      </c>
      <c r="M51" s="14"/>
      <c r="N51" s="14"/>
      <c r="O51" s="14"/>
    </row>
    <row r="52" spans="1:15" ht="12.75">
      <c r="A52" s="14"/>
      <c r="B52" s="14"/>
      <c r="C52" s="14"/>
      <c r="D52" s="14"/>
      <c r="E52" s="14"/>
      <c r="F52" s="14"/>
      <c r="G52" s="14"/>
      <c r="H52" s="20"/>
      <c r="I52" s="29">
        <f t="shared" si="0"/>
        <v>57.96556656005344</v>
      </c>
      <c r="J52" s="14"/>
      <c r="K52" s="26">
        <f>_XLL.NEXTDATESEQ(K51,$F$27)</f>
        <v>40627</v>
      </c>
      <c r="L52" s="27">
        <f>_XLL.RENTFCST(K52,K53,$F$17,$F$18,$F$19,$F$21,$I$16:$I$53,$F$22,$F$23,$F$24,$F$25,$F$26,$F$27,1)</f>
        <v>6.719581896720611</v>
      </c>
      <c r="M52" s="14"/>
      <c r="N52" s="14"/>
      <c r="O52" s="14"/>
    </row>
    <row r="53" spans="1:15" ht="12.75">
      <c r="A53" s="14"/>
      <c r="B53" s="14"/>
      <c r="C53" s="14"/>
      <c r="D53" s="14"/>
      <c r="E53" s="14"/>
      <c r="F53" s="14"/>
      <c r="G53" s="14"/>
      <c r="H53" s="20"/>
      <c r="I53" s="29">
        <f t="shared" si="0"/>
        <v>59.70453355685505</v>
      </c>
      <c r="J53" s="14"/>
      <c r="K53" s="26">
        <f>_XLL.NEXTDATESEQ(K52,$F$27)</f>
        <v>40718</v>
      </c>
      <c r="L53" s="27">
        <f>_XLL.RENTFCST(K53,K54,$F$17,$F$18,$F$19,$F$21,$I$16:$I$53,$F$22,$F$23,$F$24,$F$25,$F$26,$F$27,1)</f>
        <v>6.719581896720611</v>
      </c>
      <c r="M53" s="14"/>
      <c r="N53" s="14"/>
      <c r="O53" s="14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26">
        <f>_XLL.NEXTDATESEQ(K53,$F$27)</f>
        <v>40815</v>
      </c>
      <c r="L54" s="27">
        <f>_XLL.RENTFCST(K54,K55,$F$17,$F$18,$F$19,$F$21,$I$16:$I$53,$F$22,$F$23,$F$24,$F$25,$F$26,$F$27,1)</f>
        <v>6.719581896720611</v>
      </c>
      <c r="M54" s="14"/>
      <c r="N54" s="14"/>
      <c r="O54" s="14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26">
        <f>_XLL.NEXTDATESEQ(K54,$F$27)</f>
        <v>40902</v>
      </c>
      <c r="L55" s="27">
        <f>_XLL.RENTFCST(K55,K56,$F$17,$F$18,$F$19,$F$21,$I$16:$I$53,$F$22,$F$23,$F$24,$F$25,$F$26,$F$27,1)</f>
        <v>6.719581896720611</v>
      </c>
      <c r="M55" s="14"/>
      <c r="N55" s="14"/>
      <c r="O55" s="14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26">
        <f>_XLL.NEXTDATESEQ(K55,$F$27)</f>
        <v>40993</v>
      </c>
      <c r="L56" s="27">
        <f>_XLL.RENTFCST(K56,K57,$F$17,$F$18,$F$19,$F$21,$I$16:$I$53,$F$22,$F$23,$F$24,$F$25,$F$26,$F$27,1)</f>
        <v>6.719581896720611</v>
      </c>
      <c r="M56" s="14"/>
      <c r="N56" s="14"/>
      <c r="O56" s="14"/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6">
        <f>_XLL.NEXTDATESEQ(K56,$F$27)</f>
        <v>41084</v>
      </c>
      <c r="L57" s="27">
        <f>_XLL.RENTFCST(K57,K58,$F$17,$F$18,$F$19,$F$21,$I$16:$I$53,$F$22,$F$23,$F$24,$F$25,$F$26,$F$27,1)</f>
        <v>6.719581896720611</v>
      </c>
      <c r="M57" s="14"/>
      <c r="N57" s="14"/>
      <c r="O57" s="14"/>
    </row>
    <row r="58" spans="1:15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26">
        <f>_XLL.NEXTDATESEQ(K57,$F$27)</f>
        <v>41181</v>
      </c>
      <c r="L58" s="27">
        <f>_XLL.RENTFCST(K58,K59,$F$17,$F$18,$F$19,$F$21,$I$16:$I$53,$F$22,$F$23,$F$24,$F$25,$F$26,$F$27,1)</f>
        <v>6.719581896720611</v>
      </c>
      <c r="M58" s="14"/>
      <c r="N58" s="14"/>
      <c r="O58" s="14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26">
        <f>_XLL.NEXTDATESEQ(K58,$F$27)</f>
        <v>41268</v>
      </c>
      <c r="L59" s="27">
        <f>_XLL.RENTFCST(K59,K60,$F$17,$F$18,$F$19,$F$21,$I$16:$I$53,$F$22,$F$23,$F$24,$F$25,$F$26,$F$27,1)</f>
        <v>6.719581896720611</v>
      </c>
      <c r="M59" s="14"/>
      <c r="N59" s="14"/>
      <c r="O59" s="14"/>
    </row>
    <row r="60" spans="1:15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26">
        <f>_XLL.NEXTDATESEQ(K59,$F$27)</f>
        <v>41358</v>
      </c>
      <c r="L60" s="27">
        <f>_XLL.RENTFCST(K60,K61,$F$17,$F$18,$F$19,$F$21,$I$16:$I$53,$F$22,$F$23,$F$24,$F$25,$F$26,$F$27,1)</f>
        <v>6.719581896720611</v>
      </c>
      <c r="M60" s="14"/>
      <c r="N60" s="14"/>
      <c r="O60" s="14"/>
    </row>
    <row r="61" spans="1:15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6">
        <f>_XLL.NEXTDATESEQ(K60,$F$27)</f>
        <v>41449</v>
      </c>
      <c r="L61" s="27">
        <f>_XLL.RENTFCST(K61,K62,$F$17,$F$18,$F$19,$F$21,$I$16:$I$53,$F$22,$F$23,$F$24,$F$25,$F$26,$F$27,1)</f>
        <v>6.719581896720611</v>
      </c>
      <c r="M61" s="14"/>
      <c r="N61" s="14"/>
      <c r="O61" s="14"/>
    </row>
    <row r="62" spans="1:15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26">
        <f>_XLL.NEXTDATESEQ(K61,$F$27)</f>
        <v>41546</v>
      </c>
      <c r="L62" s="27">
        <f>_XLL.RENTFCST(K62,K63,$F$17,$F$18,$F$19,$F$21,$I$16:$I$53,$F$22,$F$23,$F$24,$F$25,$F$26,$F$27,1)</f>
        <v>6.719581896720611</v>
      </c>
      <c r="M62" s="14"/>
      <c r="N62" s="14"/>
      <c r="O62" s="14"/>
    </row>
    <row r="63" spans="1:15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26">
        <f>_XLL.NEXTDATESEQ(K62,$F$27)</f>
        <v>41633</v>
      </c>
      <c r="L63" s="27">
        <f>_XLL.RENTFCST(K63,K64,$F$17,$F$18,$F$19,$F$21,$I$16:$I$53,$F$22,$F$23,$F$24,$F$25,$F$26,$F$27,1)</f>
        <v>6.719581896720611</v>
      </c>
      <c r="M63" s="14"/>
      <c r="N63" s="14"/>
      <c r="O63" s="14"/>
    </row>
    <row r="64" spans="1:15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26">
        <f>_XLL.NEXTDATESEQ(K63,$F$27)</f>
        <v>41723</v>
      </c>
      <c r="L64" s="27">
        <f>_XLL.RENTFCST(K64,K65,$F$17,$F$18,$F$19,$F$21,$I$16:$I$53,$F$22,$F$23,$F$24,$F$25,$F$26,$F$27,1)</f>
        <v>6.719581896720611</v>
      </c>
      <c r="M64" s="14"/>
      <c r="N64" s="14"/>
      <c r="O64" s="14"/>
    </row>
    <row r="65" spans="1:15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6">
        <f>_XLL.NEXTDATESEQ(K64,$F$27)</f>
        <v>41814</v>
      </c>
      <c r="L65" s="27">
        <f>_XLL.RENTFCST(K65,K66,$F$17,$F$18,$F$19,$F$21,$I$16:$I$53,$F$22,$F$23,$F$24,$F$25,$F$26,$F$27,1)</f>
        <v>6.719581896720611</v>
      </c>
      <c r="M65" s="14"/>
      <c r="N65" s="14"/>
      <c r="O65" s="14"/>
    </row>
    <row r="66" spans="1:15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26">
        <f>_XLL.NEXTDATESEQ(K65,$F$27)</f>
        <v>41911</v>
      </c>
      <c r="L66" s="27">
        <f>_XLL.RENTFCST(K66,K67,$F$17,$F$18,$F$19,$F$21,$I$16:$I$53,$F$22,$F$23,$F$24,$F$25,$F$26,$F$27,1)</f>
        <v>6.719581896720611</v>
      </c>
      <c r="M66" s="14"/>
      <c r="N66" s="14"/>
      <c r="O66" s="14"/>
    </row>
    <row r="67" spans="1:15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26">
        <f>_XLL.NEXTDATESEQ(K66,$F$27)</f>
        <v>41998</v>
      </c>
      <c r="L67" s="27">
        <f>_XLL.RENTFCST(K67,K68,$F$17,$F$18,$F$19,$F$21,$I$16:$I$53,$F$22,$F$23,$F$24,$F$25,$F$26,$F$27,1)</f>
        <v>7.693074285339864</v>
      </c>
      <c r="M67" s="14"/>
      <c r="N67" s="14"/>
      <c r="O67" s="14"/>
    </row>
    <row r="68" spans="1:1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26">
        <f>_XLL.NEXTDATESEQ(K67,$F$27)</f>
        <v>42088</v>
      </c>
      <c r="L68" s="27">
        <f>_XLL.RENTFCST(K68,K69,$F$17,$F$18,$F$19,$F$21,$I$16:$I$53,$F$22,$F$23,$F$24,$F$25,$F$26,$F$27,1)</f>
        <v>7.789837083003826</v>
      </c>
      <c r="M68" s="14"/>
      <c r="N68" s="14"/>
      <c r="O68" s="14"/>
    </row>
    <row r="69" spans="1:1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26">
        <f>_XLL.NEXTDATESEQ(K68,$F$27)</f>
        <v>42179</v>
      </c>
      <c r="L69" s="27">
        <f>_XLL.RENTFCST(K69,K70,$F$17,$F$18,$F$19,$F$21,$I$16:$I$53,$F$22,$F$23,$F$24,$F$25,$F$26,$F$27,1)</f>
        <v>7.789837083003826</v>
      </c>
      <c r="M69" s="14"/>
      <c r="N69" s="14"/>
      <c r="O69" s="14"/>
    </row>
    <row r="70" spans="1:15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26">
        <f>_XLL.NEXTDATESEQ(K69,$F$27)</f>
        <v>42276</v>
      </c>
      <c r="L70" s="27">
        <f>_XLL.RENTFCST(K70,K71,$F$17,$F$18,$F$19,$F$21,$I$16:$I$53,$F$22,$F$23,$F$24,$F$25,$F$26,$F$27,1)</f>
        <v>7.789837083003826</v>
      </c>
      <c r="M70" s="14"/>
      <c r="N70" s="14"/>
      <c r="O70" s="14"/>
    </row>
    <row r="71" spans="1:1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26">
        <f>_XLL.NEXTDATESEQ(K70,$F$27)</f>
        <v>42363</v>
      </c>
      <c r="L71" s="27">
        <f>_XLL.RENTFCST(K71,K72,$F$17,$F$18,$F$19,$F$21,$I$16:$I$53,$F$22,$F$23,$F$24,$F$25,$F$26,$F$27,1)</f>
        <v>7.789837083003826</v>
      </c>
      <c r="M71" s="14"/>
      <c r="N71" s="14"/>
      <c r="O71" s="14"/>
    </row>
    <row r="72" spans="1:1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26">
        <f>_XLL.NEXTDATESEQ(K71,$F$27)</f>
        <v>42454</v>
      </c>
      <c r="L72" s="27">
        <f>_XLL.RENTFCST(K72,K73,$F$17,$F$18,$F$19,$F$21,$I$16:$I$53,$F$22,$F$23,$F$24,$F$25,$F$26,$F$27,1)</f>
        <v>7.789837083003826</v>
      </c>
      <c r="M72" s="14"/>
      <c r="N72" s="14"/>
      <c r="O72" s="14"/>
    </row>
    <row r="73" spans="1:1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26">
        <f>_XLL.NEXTDATESEQ(K72,$F$27)</f>
        <v>42545</v>
      </c>
      <c r="L73" s="27">
        <f>_XLL.RENTFCST(K73,K74,$F$17,$F$18,$F$19,$F$21,$I$16:$I$53,$F$22,$F$23,$F$24,$F$25,$F$26,$F$27,1)</f>
        <v>7.789837083003826</v>
      </c>
      <c r="M73" s="14"/>
      <c r="N73" s="14"/>
      <c r="O73" s="14"/>
    </row>
    <row r="74" spans="1:1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26">
        <f>_XLL.NEXTDATESEQ(K73,$F$27)</f>
        <v>42642</v>
      </c>
      <c r="L74" s="27">
        <f>_XLL.RENTFCST(K74,K75,$F$17,$F$18,$F$19,$F$21,$I$16:$I$53,$F$22,$F$23,$F$24,$F$25,$F$26,$F$27,1)</f>
        <v>7.789837083003826</v>
      </c>
      <c r="M74" s="14"/>
      <c r="N74" s="14"/>
      <c r="O74" s="14"/>
    </row>
    <row r="75" spans="1:1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26">
        <f>_XLL.NEXTDATESEQ(K74,$F$27)</f>
        <v>42729</v>
      </c>
      <c r="L75" s="27">
        <f>_XLL.RENTFCST(K75,K76,$F$17,$F$18,$F$19,$F$21,$I$16:$I$53,$F$22,$F$23,$F$24,$F$25,$F$26,$F$27,1)</f>
        <v>0.5975765433537182</v>
      </c>
      <c r="M75" s="14"/>
      <c r="N75" s="14"/>
      <c r="O75" s="14"/>
    </row>
    <row r="76" spans="1:1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26">
        <f>_XLL.NEXTDATESEQ(K75,$F$27)</f>
        <v>42819</v>
      </c>
      <c r="L76" s="27">
        <f>_XLL.RENTFCST(K76,K77,$F$17,$F$18,$F$19,$F$21,$I$16:$I$53,$F$22,$F$23,$F$24,$F$25,$F$26,$F$27,1)</f>
        <v>0</v>
      </c>
      <c r="M76" s="14"/>
      <c r="N76" s="14"/>
      <c r="O76" s="14"/>
    </row>
    <row r="77" spans="1:1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26">
        <f>_XLL.NEXTDATESEQ(K76,$F$27)</f>
        <v>42910</v>
      </c>
      <c r="L77" s="27">
        <f>_XLL.RENTFCST(K77,K78,$F$17,$F$18,$F$19,$F$21,$I$16:$I$53,$F$22,$F$23,$F$24,$F$25,$F$26,$F$27,1)</f>
        <v>0</v>
      </c>
      <c r="M77" s="14"/>
      <c r="N77" s="14"/>
      <c r="O77" s="14"/>
    </row>
    <row r="78" spans="1:15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26">
        <f>_XLL.NEXTDATESEQ(K77,$F$27)</f>
        <v>43007</v>
      </c>
      <c r="L78" s="27">
        <f>_XLL.RENTFCST(K78,K79,$F$17,$F$18,$F$19,$F$21,$I$16:$I$53,$F$22,$F$23,$F$24,$F$25,$F$26,$F$27,1)</f>
        <v>0</v>
      </c>
      <c r="M78" s="14"/>
      <c r="N78" s="14"/>
      <c r="O78" s="14"/>
    </row>
    <row r="79" spans="1:1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7"/>
      <c r="M79" s="14"/>
      <c r="N79" s="14"/>
      <c r="O79" s="14"/>
    </row>
    <row r="80" spans="1:15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7"/>
      <c r="M80" s="14"/>
      <c r="N80" s="14"/>
      <c r="O80" s="14" t="s">
        <v>29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2013-03-26T10:58:16Z</dcterms:created>
  <dcterms:modified xsi:type="dcterms:W3CDTF">2013-03-26T10:58:16Z</dcterms:modified>
  <cp:category/>
  <cp:version/>
  <cp:contentType/>
  <cp:contentStatus/>
</cp:coreProperties>
</file>