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FStepSprea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<sst xmlns="http://schemas.openxmlformats.org/spreadsheetml/2006/main" count="27" uniqueCount="26">
  <si>
    <t>PVFStepSpread</t>
  </si>
  <si>
    <t>Category:</t>
  </si>
  <si>
    <t>Projections NPV</t>
  </si>
  <si>
    <t>Family:</t>
  </si>
  <si>
    <t>NPV Time Spread</t>
  </si>
  <si>
    <t>Arguments:</t>
  </si>
  <si>
    <t>NPVDate, DisAER, Total, FromDates, AnnualRates, [DayCount], [CashBasis], [DayCountDisc], [PrdsDisc], [StartDCF], [FinishDCF]</t>
  </si>
  <si>
    <t>Meaning:</t>
  </si>
  <si>
    <t>Present Value  of a FStepSpread</t>
  </si>
  <si>
    <t>Description:</t>
  </si>
  <si>
    <t>Base</t>
  </si>
  <si>
    <t>Total</t>
  </si>
  <si>
    <t>DayCount</t>
  </si>
  <si>
    <t>CashBasis</t>
  </si>
  <si>
    <t>FromDates</t>
  </si>
  <si>
    <t>AnnualRates</t>
  </si>
  <si>
    <t>NPV Date</t>
  </si>
  <si>
    <t>Disc Rate</t>
  </si>
  <si>
    <t>DayCountDisc</t>
  </si>
  <si>
    <t>PeriodsDisc</t>
  </si>
  <si>
    <t>StartDCF</t>
  </si>
  <si>
    <t>FinishDCF</t>
  </si>
  <si>
    <t>What the function is doing:</t>
  </si>
  <si>
    <t>Cash Flow</t>
  </si>
  <si>
    <t>PV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</si>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</sst>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\ ##,##0_);\(#,##0\);"/>
    <numFmt numFmtId="166" formatCode="_(d\ mmm\ yy_);;"/>
    <numFmt numFmtId="167" formatCode="_(\ 0.00%\ _);\(0.00%\ \);"/>
  </numFmts>
  <fonts count="5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0.57421875" style="0" customWidth="1"/>
    <col min="7" max="7" width="12.421875" style="0" customWidth="1"/>
    <col min="8" max="8" width="10.421875" style="0" bestFit="1" customWidth="1"/>
    <col min="10" max="10" width="10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spans="3:4" ht="12.75">
      <c r="C11" s="3"/>
      <c r="D11" s="2"/>
    </row>
    <row r="12" spans="3:7" ht="12.75">
      <c r="C12" s="3"/>
      <c r="D12" s="2"/>
      <c r="E12" t="s">
        <v>10</v>
      </c>
      <c r="G12" s="7">
        <v>3</v>
      </c>
    </row>
    <row r="13" spans="3:7" ht="12.75">
      <c r="C13" s="3"/>
      <c r="D13" s="2"/>
      <c r="E13" t="s">
        <v>11</v>
      </c>
      <c r="G13" s="8">
        <v>1000</v>
      </c>
    </row>
    <row r="14" spans="3:8" ht="12.75">
      <c r="C14" s="3"/>
      <c r="D14" s="2"/>
      <c r="E14" t="s">
        <v>12</v>
      </c>
      <c r="G14" s="9">
        <v>6</v>
      </c>
      <c r="H14" s="10" t="str">
        <f>_XLL.DESCRIBEDAYCOUNT(G14)</f>
        <v>Actual/Actual (Within Period).</v>
      </c>
    </row>
    <row r="15" spans="3:8" ht="12.75">
      <c r="C15" s="3"/>
      <c r="D15" s="2"/>
      <c r="E15" t="s">
        <v>13</v>
      </c>
      <c r="G15" s="9">
        <v>2</v>
      </c>
      <c r="H15" s="10" t="str">
        <f>_XLL.DESCRIBEPERIODS(G15)</f>
        <v> in advance, biannually (1Jan,1Jul) </v>
      </c>
    </row>
    <row r="16" spans="3:8" ht="12.75">
      <c r="C16" s="3"/>
      <c r="D16" s="2"/>
      <c r="H16" s="10"/>
    </row>
    <row r="17" spans="3:8" ht="12.75">
      <c r="C17" s="3"/>
      <c r="D17" s="2"/>
      <c r="E17" t="s">
        <v>14</v>
      </c>
      <c r="G17" s="11">
        <v>39083</v>
      </c>
      <c r="H17" s="11">
        <f>_XLL.DPM(G17,6)</f>
        <v>39264</v>
      </c>
    </row>
    <row r="18" spans="3:8" ht="12.75">
      <c r="C18" s="3"/>
      <c r="D18" s="2"/>
      <c r="E18" t="s">
        <v>15</v>
      </c>
      <c r="G18" s="9">
        <v>200</v>
      </c>
      <c r="H18" s="9">
        <v>600</v>
      </c>
    </row>
    <row r="19" spans="3:8" ht="12.75">
      <c r="C19" s="3"/>
      <c r="D19" s="2"/>
      <c r="H19" s="10"/>
    </row>
    <row r="20" spans="3:4" ht="12.75">
      <c r="C20" s="3"/>
      <c r="D20" s="2"/>
    </row>
    <row r="21" spans="3:7" ht="12.75">
      <c r="C21" s="3"/>
      <c r="D21" s="2"/>
      <c r="E21" t="s">
        <v>16</v>
      </c>
      <c r="G21" s="11">
        <v>38991</v>
      </c>
    </row>
    <row r="22" spans="3:7" ht="12.75">
      <c r="C22" s="3"/>
      <c r="D22" s="2"/>
      <c r="E22" t="s">
        <v>17</v>
      </c>
      <c r="G22" s="12">
        <v>0.07</v>
      </c>
    </row>
    <row r="23" spans="3:8" ht="12.75">
      <c r="C23" s="3"/>
      <c r="D23" s="2"/>
      <c r="E23" t="s">
        <v>18</v>
      </c>
      <c r="G23" s="9">
        <v>3</v>
      </c>
      <c r="H23" s="10" t="str">
        <f>_XLL.DESCRIBEDAYCOUNT(G23)</f>
        <v>Actual Days/365.</v>
      </c>
    </row>
    <row r="24" spans="3:8" ht="12.75">
      <c r="C24" s="3"/>
      <c r="D24" s="2"/>
      <c r="E24" t="s">
        <v>19</v>
      </c>
      <c r="G24" s="9">
        <v>12</v>
      </c>
      <c r="H24" s="10" t="str">
        <f>_XLL.DESCRIBEPERIODS(G24)</f>
        <v> in advance, monthly (first day of month) </v>
      </c>
    </row>
    <row r="25" spans="5:7" ht="12.75">
      <c r="E25" t="s">
        <v>20</v>
      </c>
      <c r="G25" s="11">
        <v>38353</v>
      </c>
    </row>
    <row r="26" spans="5:7" ht="12.75">
      <c r="E26" t="s">
        <v>21</v>
      </c>
      <c r="G26" s="11">
        <v>39600</v>
      </c>
    </row>
    <row r="29" spans="5:7" ht="12.75">
      <c r="E29" s="13" t="str">
        <f>C3</f>
        <v>PVFStepSpread</v>
      </c>
      <c r="F29" s="13"/>
      <c r="G29" s="14">
        <f>_XLL.PVFSTEPSPREAD(G21,G22,G13,G17:H17,G18:H18,G14,G15,G23,G24,G25,G26)</f>
        <v>659.1382965806058</v>
      </c>
    </row>
    <row r="32" s="13" customFormat="1" ht="10.5">
      <c r="E32" s="13" t="s">
        <v>22</v>
      </c>
    </row>
    <row r="34" spans="5:13" ht="12.75">
      <c r="E34" s="15">
        <v>39083</v>
      </c>
      <c r="F34" s="15">
        <f>_XLL.DPM(E34,$G$12)</f>
        <v>39173</v>
      </c>
      <c r="G34" s="15">
        <f>_XLL.DPM(F34,$G$12)</f>
        <v>39264</v>
      </c>
      <c r="H34" s="15">
        <f>_XLL.DPM(G34,$G$12)</f>
        <v>39356</v>
      </c>
      <c r="I34" s="15">
        <f>_XLL.DPM(H34,$G$12)</f>
        <v>39448</v>
      </c>
      <c r="J34" s="15">
        <f>_XLL.DPM(I34,$G$12)</f>
        <v>39539</v>
      </c>
      <c r="K34" s="15">
        <f>_XLL.DPM(J34,$G$12)</f>
        <v>39630</v>
      </c>
      <c r="M34" s="16" t="s">
        <v>11</v>
      </c>
    </row>
    <row r="35" ht="12.75">
      <c r="M35" s="16"/>
    </row>
    <row r="36" ht="12.75">
      <c r="M36" s="16"/>
    </row>
    <row r="37" spans="3:13" ht="12.75">
      <c r="C37" t="s">
        <v>23</v>
      </c>
      <c r="E37" s="17">
        <f>_XLL.FSTEPSPREAD(E34,$G$12,$G$13,$G$17:$H$17,$G$18:$H$18,$G$14,$G$15,1)</f>
        <v>100</v>
      </c>
      <c r="F37" s="17">
        <f>_XLL.FSTEPSPREAD(F34,$G$12,$G$13,$G$17:$H$17,$G$18:$H$18,$G$14,$G$15,1)</f>
        <v>0</v>
      </c>
      <c r="G37" s="17">
        <f>_XLL.FSTEPSPREAD(G34,$G$12,$G$13,$G$17:$H$17,$G$18:$H$18,$G$14,$G$15,1)</f>
        <v>300</v>
      </c>
      <c r="H37" s="17">
        <f>_XLL.FSTEPSPREAD(H34,$G$12,$G$13,$G$17:$H$17,$G$18:$H$18,$G$14,$G$15,1)</f>
        <v>0</v>
      </c>
      <c r="I37" s="17">
        <f>_XLL.FSTEPSPREAD(I34,$G$12,$G$13,$G$17:$H$17,$G$18:$H$18,$G$14,$G$15,1)</f>
        <v>300</v>
      </c>
      <c r="J37" s="17">
        <f>_XLL.FSTEPSPREAD(J34,$G$12,$G$13,$G$17:$H$17,$G$18:$H$18,$G$14,$G$15,1)</f>
        <v>0</v>
      </c>
      <c r="K37" s="17">
        <f>_XLL.FSTEPSPREAD(K34,$G$12,$G$13,$G$17:$H$17,$G$18:$H$18,$G$14,$G$15,1)</f>
        <v>300</v>
      </c>
      <c r="L37" s="16"/>
      <c r="M37" s="18">
        <f>SUM(E37:K37)</f>
        <v>1000</v>
      </c>
    </row>
    <row r="38" spans="5:13" ht="12.75">
      <c r="E38" s="16"/>
      <c r="F38" s="16"/>
      <c r="G38" s="16"/>
      <c r="H38" s="16"/>
      <c r="I38" s="16"/>
      <c r="J38" s="16"/>
      <c r="K38" s="16"/>
      <c r="L38" s="16"/>
      <c r="M38" s="16"/>
    </row>
    <row r="39" spans="3:13" ht="12.75">
      <c r="C39" t="s">
        <v>24</v>
      </c>
      <c r="E39" s="17">
        <f>_XLL.PVONE(E34,$G$21,$G$22,$G$23,$G$24)*E37*(E34&lt;$G$26)*(E34&gt;=$G$25)</f>
        <v>98.30909042737166</v>
      </c>
      <c r="F39" s="17">
        <f>_XLL.PVONE(F34,$G$21,$G$22,$G$23,$G$24)*F37*(F34&lt;$G$26)*(F34&gt;=$G$25)</f>
        <v>0</v>
      </c>
      <c r="G39" s="17">
        <f>_XLL.PVONE(G34,$G$21,$G$22,$G$23,$G$24)*G37*(G34&lt;$G$26)*(G34&gt;=$G$25)</f>
        <v>285.1962423381735</v>
      </c>
      <c r="H39" s="17">
        <f>_XLL.PVONE(H34,$G$21,$G$22,$G$23,$G$24)*H37*(H34&lt;$G$26)*(H34&gt;=$G$25)</f>
        <v>0</v>
      </c>
      <c r="I39" s="17">
        <f>_XLL.PVONE(I34,$G$21,$G$22,$G$23,$G$24)*I37*(I34&lt;$G$26)*(I34&gt;=$G$25)</f>
        <v>275.63296381506063</v>
      </c>
      <c r="J39" s="17">
        <f>_XLL.PVONE(J34,$G$21,$G$22,$G$23,$G$24)*J37*(J34&lt;$G$26)*(J34&gt;=$G$25)</f>
        <v>0</v>
      </c>
      <c r="K39" s="17">
        <f>_XLL.PVONE(K34,$G$21,$G$22,$G$23,$G$24)*K37*(K34&lt;$G$26)*(K34&gt;=$G$25)</f>
        <v>0</v>
      </c>
      <c r="L39" s="16"/>
      <c r="M39" s="18">
        <f>SUM(E39:K39)</f>
        <v>659.1382965806058</v>
      </c>
    </row>
    <row r="40" spans="5:13" ht="12.75">
      <c r="E40" s="16"/>
      <c r="F40" s="16"/>
      <c r="G40" s="16"/>
      <c r="H40" s="16"/>
      <c r="I40" s="16"/>
      <c r="J40" s="16"/>
      <c r="K40" s="16"/>
      <c r="L40" s="16"/>
      <c r="M40" s="16"/>
    </row>
    <row r="41" ht="12.75">
      <c r="M41" s="16"/>
    </row>
    <row r="80" ht="12.75">
      <c r="O80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2013-03-26T10:58:12Z</dcterms:created>
  <dcterms:modified xsi:type="dcterms:W3CDTF">2013-03-26T10:58:12Z</dcterms:modified>
  <cp:category/>
  <cp:version/>
  <cp:contentType/>
  <cp:contentStatus/>
</cp:coreProperties>
</file>