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PVCon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<sst xmlns="http://schemas.openxmlformats.org/spreadsheetml/2006/main" count="45" uniqueCount="34">
  <si>
    <t>PVCon</t>
  </si>
  <si>
    <t>Category:</t>
  </si>
  <si>
    <t>Projections NPV</t>
  </si>
  <si>
    <t>Family:</t>
  </si>
  <si>
    <t>NPV Constant Rate</t>
  </si>
  <si>
    <t>Arguments:</t>
  </si>
  <si>
    <t>NPVDate, DisAER, Start, Finish, AnnualRate, [DayCount], [CashBasis], [DayCountDisc], [PrdsDisc]</t>
  </si>
  <si>
    <t>Meaning:</t>
  </si>
  <si>
    <t>Present Value  of a Con Function</t>
  </si>
  <si>
    <t>Description:</t>
  </si>
  <si>
    <t>This function calculates the Net Present Value of the constant rate Con function, without having to do the individual cell calculations, which are done internally within the function.</t>
  </si>
  <si>
    <t>NPVDate</t>
  </si>
  <si>
    <t>DiscountRateAER</t>
  </si>
  <si>
    <t>Start</t>
  </si>
  <si>
    <t>Finish</t>
  </si>
  <si>
    <t>AnnualRate</t>
  </si>
  <si>
    <t>Comparison</t>
  </si>
  <si>
    <t>DayCount</t>
  </si>
  <si>
    <t>CashBasis ......</t>
  </si>
  <si>
    <t>PmtsPerYr</t>
  </si>
  <si>
    <t>PVConQ</t>
  </si>
  <si>
    <t>Focus On: What the Function is doing</t>
  </si>
  <si>
    <t>Time</t>
  </si>
  <si>
    <t>CashFlow</t>
  </si>
  <si>
    <t>NPV</t>
  </si>
  <si>
    <t xml:space="preserve">PVCon </t>
  </si>
  <si>
    <t>Date</t>
  </si>
  <si>
    <r>
      <t>PVConQ</t>
    </r>
    <r>
      <rPr>
        <sz val="8"/>
        <rFont val="Verdana"/>
        <family val="2"/>
      </rPr>
      <t xml:space="preserve"> in this example assumes quarters in arrear paid on the 1st of each quarter for the</t>
    </r>
  </si>
  <si>
    <t>period from the 1st of the previous quarter to and including the last day of the previous quarter.</t>
  </si>
  <si>
    <r>
      <t xml:space="preserve">PVCon </t>
    </r>
    <r>
      <rPr>
        <sz val="8"/>
        <rFont val="Verdana"/>
        <family val="2"/>
      </rPr>
      <t>also assumes quarters in arrear from the first day of the quarter (a change from previous behaviour) to and</t>
    </r>
  </si>
  <si>
    <t xml:space="preserve">including the last day of the quarter, paid on the first day of the next quarter.  </t>
  </si>
  <si>
    <t>A further example is shown below:</t>
  </si>
  <si>
    <t>CashBasis</t>
  </si>
  <si>
    <t xml:space="preserve">   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</si>
</sst>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  <numFmt numFmtId="165" formatCode="_(\ ##,##0_);\(#,##0\);"/>
    <numFmt numFmtId="166" formatCode="_(\ \+#,##0_);\ _(\ \-#,##0_);"/>
    <numFmt numFmtId="167" formatCode="_(\ ###0.00_);\(###0.00\);"/>
    <numFmt numFmtId="168" formatCode="_(\ ###0.0000_);\(###0.0000\);"/>
  </numFmts>
  <fonts count="5">
    <font>
      <sz val="10"/>
      <name val="Arial"/>
      <family val="0"/>
    </font>
    <font>
      <sz val="8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9" fontId="1" fillId="2" borderId="3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0" xfId="0" applyFont="1" applyBorder="1" applyAlignment="1" quotePrefix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quotePrefix="1">
      <alignment horizontal="left"/>
    </xf>
    <xf numFmtId="0" fontId="1" fillId="0" borderId="1" xfId="0" applyFont="1" applyBorder="1" applyAlignment="1" quotePrefix="1">
      <alignment horizontal="center"/>
    </xf>
    <xf numFmtId="0" fontId="1" fillId="2" borderId="3" xfId="0" applyFon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167" fontId="1" fillId="2" borderId="3" xfId="0" applyNumberFormat="1" applyFont="1" applyFill="1" applyBorder="1" applyAlignment="1">
      <alignment horizontal="center"/>
    </xf>
    <xf numFmtId="0" fontId="1" fillId="0" borderId="6" xfId="0" applyFont="1" applyBorder="1" applyAlignment="1">
      <alignment/>
    </xf>
    <xf numFmtId="167" fontId="1" fillId="3" borderId="3" xfId="0" applyNumberFormat="1" applyFont="1" applyFill="1" applyBorder="1" applyAlignment="1">
      <alignment horizontal="center"/>
    </xf>
    <xf numFmtId="167" fontId="1" fillId="0" borderId="6" xfId="0" applyNumberFormat="1" applyFont="1" applyBorder="1" applyAlignment="1">
      <alignment/>
    </xf>
    <xf numFmtId="167" fontId="1" fillId="4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1" fillId="0" borderId="4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168" fontId="1" fillId="4" borderId="3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 quotePrefix="1">
      <alignment horizontal="right"/>
    </xf>
    <xf numFmtId="164" fontId="1" fillId="4" borderId="3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 quotePrefix="1">
      <alignment horizontal="left"/>
    </xf>
    <xf numFmtId="167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2" width="2.8515625" style="5" customWidth="1"/>
    <col min="3" max="3" width="13.140625" style="5" customWidth="1"/>
    <col min="4" max="4" width="10.7109375" style="5" bestFit="1" customWidth="1"/>
    <col min="5" max="5" width="10.57421875" style="5" bestFit="1" customWidth="1"/>
    <col min="6" max="6" width="10.28125" style="5" bestFit="1" customWidth="1"/>
    <col min="7" max="7" width="12.140625" style="5" customWidth="1"/>
    <col min="8" max="8" width="10.7109375" style="41" bestFit="1" customWidth="1"/>
    <col min="9" max="10" width="9.140625" style="5" customWidth="1"/>
    <col min="11" max="11" width="9.140625" style="41" customWidth="1"/>
    <col min="12" max="12" width="11.421875" style="5" customWidth="1"/>
    <col min="13" max="16384" width="9.140625" style="5" customWidth="1"/>
  </cols>
  <sheetData>
    <row r="3" spans="1:15" ht="14.25">
      <c r="A3" s="1"/>
      <c r="B3" s="1"/>
      <c r="C3" s="2" t="s">
        <v>0</v>
      </c>
      <c r="D3" s="3"/>
      <c r="E3" s="1"/>
      <c r="F3" s="1"/>
      <c r="G3" s="1"/>
      <c r="H3" s="4"/>
      <c r="I3" s="1"/>
      <c r="J3" s="1"/>
      <c r="K3" s="4"/>
      <c r="L3" s="1"/>
      <c r="M3" s="1"/>
      <c r="N3" s="1"/>
      <c r="O3" s="1"/>
    </row>
    <row r="4" spans="1:15" ht="10.5">
      <c r="A4" s="1"/>
      <c r="B4" s="1"/>
      <c r="C4" s="6"/>
      <c r="D4" s="3"/>
      <c r="E4" s="1"/>
      <c r="F4" s="1"/>
      <c r="G4" s="1"/>
      <c r="H4" s="4"/>
      <c r="I4" s="1"/>
      <c r="J4" s="1"/>
      <c r="K4" s="4"/>
      <c r="L4" s="1"/>
      <c r="M4" s="1"/>
      <c r="N4" s="1"/>
      <c r="O4" s="1"/>
    </row>
    <row r="5" spans="1:15" ht="10.5">
      <c r="A5" s="1"/>
      <c r="B5" s="1"/>
      <c r="C5" s="6" t="s">
        <v>1</v>
      </c>
      <c r="D5" s="3" t="s">
        <v>2</v>
      </c>
      <c r="E5" s="1"/>
      <c r="F5" s="1"/>
      <c r="G5" s="1"/>
      <c r="H5" s="4"/>
      <c r="I5" s="1"/>
      <c r="J5" s="1"/>
      <c r="K5" s="4"/>
      <c r="L5" s="1"/>
      <c r="M5" s="1"/>
      <c r="N5" s="1"/>
      <c r="O5" s="1"/>
    </row>
    <row r="6" spans="1:15" ht="10.5">
      <c r="A6" s="1"/>
      <c r="B6" s="1"/>
      <c r="C6" s="6" t="s">
        <v>3</v>
      </c>
      <c r="D6" s="3" t="s">
        <v>4</v>
      </c>
      <c r="E6" s="1"/>
      <c r="F6" s="1"/>
      <c r="G6" s="1"/>
      <c r="H6" s="4"/>
      <c r="I6" s="1"/>
      <c r="J6" s="1"/>
      <c r="K6" s="4"/>
      <c r="L6" s="1"/>
      <c r="M6" s="1"/>
      <c r="N6" s="1"/>
      <c r="O6" s="1"/>
    </row>
    <row r="7" spans="1:15" ht="10.5">
      <c r="A7" s="1"/>
      <c r="B7" s="1"/>
      <c r="C7" s="6" t="s">
        <v>5</v>
      </c>
      <c r="D7" s="3" t="s">
        <v>6</v>
      </c>
      <c r="E7" s="1"/>
      <c r="F7" s="1"/>
      <c r="G7" s="1"/>
      <c r="H7" s="4"/>
      <c r="I7" s="1"/>
      <c r="J7" s="1"/>
      <c r="K7" s="4"/>
      <c r="L7" s="1"/>
      <c r="M7" s="1"/>
      <c r="N7" s="1"/>
      <c r="O7" s="1"/>
    </row>
    <row r="8" spans="1:15" ht="10.5">
      <c r="A8" s="1"/>
      <c r="B8" s="1"/>
      <c r="C8" s="6" t="s">
        <v>7</v>
      </c>
      <c r="D8" s="3" t="s">
        <v>8</v>
      </c>
      <c r="E8" s="1"/>
      <c r="F8" s="1"/>
      <c r="G8" s="1"/>
      <c r="H8" s="4"/>
      <c r="I8" s="1"/>
      <c r="J8" s="1"/>
      <c r="K8" s="4"/>
      <c r="L8" s="1"/>
      <c r="M8" s="1"/>
      <c r="N8" s="1"/>
      <c r="O8" s="1"/>
    </row>
    <row r="9" spans="1:15" ht="66" customHeight="1">
      <c r="A9" s="1"/>
      <c r="B9" s="1"/>
      <c r="C9" s="7" t="s">
        <v>9</v>
      </c>
      <c r="D9" s="8" t="s">
        <v>10</v>
      </c>
      <c r="E9" s="8"/>
      <c r="F9" s="8"/>
      <c r="G9" s="8"/>
      <c r="H9" s="8"/>
      <c r="I9" s="8"/>
      <c r="J9" s="8"/>
      <c r="K9" s="8"/>
      <c r="L9" s="8"/>
      <c r="M9" s="8"/>
      <c r="N9" s="1"/>
      <c r="O9" s="1"/>
    </row>
    <row r="10" spans="1:15" ht="10.5">
      <c r="A10" s="1"/>
      <c r="B10" s="1"/>
      <c r="C10" s="6"/>
      <c r="D10" s="3"/>
      <c r="E10" s="4"/>
      <c r="F10" s="9"/>
      <c r="G10" s="1"/>
      <c r="H10" s="4"/>
      <c r="I10" s="1"/>
      <c r="J10" s="1"/>
      <c r="K10" s="4"/>
      <c r="L10" s="1"/>
      <c r="M10" s="1"/>
      <c r="N10" s="1"/>
      <c r="O10" s="1"/>
    </row>
    <row r="11" spans="1:15" ht="10.5">
      <c r="A11" s="1"/>
      <c r="B11" s="1"/>
      <c r="C11" s="1" t="s">
        <v>11</v>
      </c>
      <c r="D11" s="1"/>
      <c r="E11" s="10"/>
      <c r="F11" s="11">
        <v>37622</v>
      </c>
      <c r="G11" s="12"/>
      <c r="H11" s="1"/>
      <c r="I11" s="4"/>
      <c r="J11" s="1"/>
      <c r="K11" s="1"/>
      <c r="L11" s="4"/>
      <c r="M11" s="1"/>
      <c r="N11" s="1"/>
      <c r="O11" s="1"/>
    </row>
    <row r="12" spans="1:15" ht="10.5">
      <c r="A12" s="1"/>
      <c r="B12" s="1"/>
      <c r="C12" s="1" t="s">
        <v>12</v>
      </c>
      <c r="D12" s="1"/>
      <c r="E12" s="10"/>
      <c r="F12" s="13">
        <v>0.1</v>
      </c>
      <c r="G12" s="12"/>
      <c r="H12" s="1"/>
      <c r="I12" s="4"/>
      <c r="J12" s="1"/>
      <c r="K12" s="1"/>
      <c r="L12" s="4"/>
      <c r="M12" s="1"/>
      <c r="N12" s="1"/>
      <c r="O12" s="1"/>
    </row>
    <row r="13" spans="1:15" ht="10.5">
      <c r="A13" s="1"/>
      <c r="B13" s="1"/>
      <c r="C13" s="1" t="s">
        <v>13</v>
      </c>
      <c r="D13" s="1"/>
      <c r="E13" s="10"/>
      <c r="F13" s="11">
        <v>37257</v>
      </c>
      <c r="G13" s="12"/>
      <c r="H13" s="1"/>
      <c r="I13" s="4"/>
      <c r="J13" s="1"/>
      <c r="K13" s="1"/>
      <c r="L13" s="4"/>
      <c r="M13" s="1"/>
      <c r="N13" s="1"/>
      <c r="O13" s="1"/>
    </row>
    <row r="14" spans="1:15" ht="10.5">
      <c r="A14" s="1"/>
      <c r="B14" s="1"/>
      <c r="C14" s="1" t="s">
        <v>14</v>
      </c>
      <c r="D14" s="1"/>
      <c r="E14" s="10"/>
      <c r="F14" s="11">
        <f>_XLL.DPY(F13,1)</f>
        <v>37622</v>
      </c>
      <c r="G14" s="12"/>
      <c r="H14" s="1"/>
      <c r="I14" s="4"/>
      <c r="J14" s="1"/>
      <c r="K14" s="1"/>
      <c r="L14" s="4"/>
      <c r="M14" s="1"/>
      <c r="N14" s="1"/>
      <c r="O14" s="1"/>
    </row>
    <row r="15" spans="1:15" ht="10.5">
      <c r="A15" s="1"/>
      <c r="B15" s="1"/>
      <c r="C15" s="1" t="s">
        <v>15</v>
      </c>
      <c r="D15" s="1"/>
      <c r="E15" s="10"/>
      <c r="F15" s="14">
        <v>100</v>
      </c>
      <c r="G15" s="12"/>
      <c r="H15" s="1"/>
      <c r="I15" s="4"/>
      <c r="J15" s="1"/>
      <c r="K15" s="1"/>
      <c r="L15" s="4"/>
      <c r="M15" s="1"/>
      <c r="N15" s="1"/>
      <c r="O15" s="1"/>
    </row>
    <row r="16" spans="1:15" ht="10.5">
      <c r="A16" s="1"/>
      <c r="B16" s="1"/>
      <c r="C16" s="1"/>
      <c r="D16" s="1"/>
      <c r="E16" s="1"/>
      <c r="F16" s="15"/>
      <c r="G16" s="1"/>
      <c r="H16" s="1"/>
      <c r="I16" s="16" t="s">
        <v>0</v>
      </c>
      <c r="J16" s="1"/>
      <c r="K16" s="1"/>
      <c r="L16" s="4" t="s">
        <v>16</v>
      </c>
      <c r="M16" s="1"/>
      <c r="N16" s="1"/>
      <c r="O16" s="1"/>
    </row>
    <row r="17" spans="1:15" ht="10.5">
      <c r="A17" s="1"/>
      <c r="B17" s="1"/>
      <c r="C17" s="17" t="s">
        <v>17</v>
      </c>
      <c r="D17" s="18" t="s">
        <v>18</v>
      </c>
      <c r="E17" s="17"/>
      <c r="F17" s="17"/>
      <c r="G17" s="17"/>
      <c r="H17" s="1"/>
      <c r="I17" s="17"/>
      <c r="J17" s="1"/>
      <c r="K17" s="18" t="s">
        <v>19</v>
      </c>
      <c r="L17" s="19" t="s">
        <v>20</v>
      </c>
      <c r="M17" s="1"/>
      <c r="N17" s="1"/>
      <c r="O17" s="1"/>
    </row>
    <row r="18" spans="1:15" ht="10.5">
      <c r="A18" s="1"/>
      <c r="B18" s="10"/>
      <c r="C18" s="20">
        <v>5</v>
      </c>
      <c r="D18" s="21">
        <v>-4</v>
      </c>
      <c r="E18" s="22"/>
      <c r="F18" s="22"/>
      <c r="G18" s="22"/>
      <c r="H18" s="23"/>
      <c r="I18" s="24">
        <f>_XLL.PVCON($F$11,$F$12,$F$13,$F$14,$F$15,$C18,$D18:$G18)</f>
        <v>103.67555089746345</v>
      </c>
      <c r="J18" s="25"/>
      <c r="K18" s="20">
        <v>-4</v>
      </c>
      <c r="L18" s="26">
        <f>_XLL.PVCONQ($F$11,$F$12,$F$13,$F$14,$F$15,K18)</f>
        <v>103.67555089746357</v>
      </c>
      <c r="M18" s="12"/>
      <c r="N18" s="1"/>
      <c r="O18" s="1"/>
    </row>
    <row r="19" spans="1:15" ht="10.5">
      <c r="A19" s="1"/>
      <c r="B19" s="1"/>
      <c r="C19" s="15"/>
      <c r="D19" s="15"/>
      <c r="E19" s="15"/>
      <c r="F19" s="15"/>
      <c r="G19" s="15"/>
      <c r="H19" s="1"/>
      <c r="I19" s="27"/>
      <c r="J19" s="1"/>
      <c r="K19" s="15"/>
      <c r="L19" s="27"/>
      <c r="M19" s="1"/>
      <c r="N19" s="1"/>
      <c r="O19" s="1"/>
    </row>
    <row r="20" spans="1:15" ht="10.5">
      <c r="A20" s="1"/>
      <c r="B20" s="1"/>
      <c r="C20" s="28" t="s">
        <v>21</v>
      </c>
      <c r="D20" s="1"/>
      <c r="E20" s="1"/>
      <c r="F20" s="1"/>
      <c r="G20" s="1"/>
      <c r="H20" s="1"/>
      <c r="I20" s="4"/>
      <c r="J20" s="1"/>
      <c r="K20" s="1"/>
      <c r="L20" s="4"/>
      <c r="M20" s="1"/>
      <c r="N20" s="1"/>
      <c r="O20" s="1"/>
    </row>
    <row r="21" spans="1:15" ht="10.5">
      <c r="A21" s="1"/>
      <c r="B21" s="1"/>
      <c r="C21" s="29" t="s">
        <v>20</v>
      </c>
      <c r="D21" s="9"/>
      <c r="E21" s="9"/>
      <c r="F21" s="9"/>
      <c r="G21" s="9"/>
      <c r="H21" s="9"/>
      <c r="I21" s="4"/>
      <c r="J21" s="1"/>
      <c r="K21" s="1"/>
      <c r="L21" s="4"/>
      <c r="M21" s="1"/>
      <c r="N21" s="1"/>
      <c r="O21" s="1"/>
    </row>
    <row r="22" spans="1:15" ht="10.5">
      <c r="A22" s="1"/>
      <c r="B22" s="1"/>
      <c r="C22" s="10" t="s">
        <v>22</v>
      </c>
      <c r="D22" s="26">
        <v>0</v>
      </c>
      <c r="E22" s="26">
        <v>0.25</v>
      </c>
      <c r="F22" s="26">
        <v>0.5</v>
      </c>
      <c r="G22" s="26">
        <v>0.75</v>
      </c>
      <c r="H22" s="26">
        <v>1</v>
      </c>
      <c r="I22" s="30"/>
      <c r="J22" s="4"/>
      <c r="K22" s="4"/>
      <c r="L22" s="4"/>
      <c r="M22" s="4"/>
      <c r="N22" s="4"/>
      <c r="O22" s="1"/>
    </row>
    <row r="23" spans="1:15" ht="10.5">
      <c r="A23" s="1"/>
      <c r="B23" s="1"/>
      <c r="C23" s="10" t="s">
        <v>23</v>
      </c>
      <c r="D23" s="31">
        <v>0</v>
      </c>
      <c r="E23" s="32">
        <v>25</v>
      </c>
      <c r="F23" s="32">
        <v>25</v>
      </c>
      <c r="G23" s="32">
        <v>25</v>
      </c>
      <c r="H23" s="32">
        <v>25</v>
      </c>
      <c r="I23" s="30"/>
      <c r="J23" s="4"/>
      <c r="K23" s="4"/>
      <c r="L23" s="17"/>
      <c r="M23" s="4"/>
      <c r="N23" s="4"/>
      <c r="O23" s="1"/>
    </row>
    <row r="24" spans="1:15" ht="10.5">
      <c r="A24" s="1"/>
      <c r="B24" s="1"/>
      <c r="C24" s="10" t="s">
        <v>24</v>
      </c>
      <c r="D24" s="26">
        <f>D23*(1.1^(1-D22))</f>
        <v>0</v>
      </c>
      <c r="E24" s="32">
        <f>E23*(1.1^(1-E22))</f>
        <v>26.85248746609854</v>
      </c>
      <c r="F24" s="32">
        <f>F23*(1.1^(1-F22))</f>
        <v>26.22022120425379</v>
      </c>
      <c r="G24" s="32">
        <f>G23*(1.1^(1-G22))</f>
        <v>25.60284222711113</v>
      </c>
      <c r="H24" s="32">
        <f>H23*(1.1^(1-H22))</f>
        <v>25</v>
      </c>
      <c r="I24" s="30"/>
      <c r="J24" s="1"/>
      <c r="K24" s="33"/>
      <c r="L24" s="26">
        <f>SUM(D24:H24)</f>
        <v>103.67555089746345</v>
      </c>
      <c r="M24" s="30"/>
      <c r="N24" s="4"/>
      <c r="O24" s="1"/>
    </row>
    <row r="25" spans="1:15" ht="10.5">
      <c r="A25" s="1"/>
      <c r="B25" s="1"/>
      <c r="C25" s="29" t="s">
        <v>25</v>
      </c>
      <c r="D25" s="27"/>
      <c r="E25" s="27"/>
      <c r="F25" s="27"/>
      <c r="G25" s="27"/>
      <c r="H25" s="27"/>
      <c r="I25" s="4"/>
      <c r="J25" s="16"/>
      <c r="K25" s="4"/>
      <c r="L25" s="27"/>
      <c r="M25" s="4"/>
      <c r="N25" s="4"/>
      <c r="O25" s="1"/>
    </row>
    <row r="26" spans="1:15" ht="10.5">
      <c r="A26" s="1"/>
      <c r="B26" s="1"/>
      <c r="C26" s="1" t="s">
        <v>26</v>
      </c>
      <c r="D26" s="34">
        <v>37256</v>
      </c>
      <c r="E26" s="34">
        <f>_XLL.DPM(D26,3)</f>
        <v>37346</v>
      </c>
      <c r="F26" s="34">
        <f>_XLL.DPM(E26,3)</f>
        <v>37437</v>
      </c>
      <c r="G26" s="34">
        <f>_XLL.DPM(F26,3)</f>
        <v>37529</v>
      </c>
      <c r="H26" s="34">
        <f>_XLL.DPM(G26,3)</f>
        <v>37621</v>
      </c>
      <c r="I26" s="35"/>
      <c r="J26" s="1"/>
      <c r="K26" s="4"/>
      <c r="L26" s="4"/>
      <c r="M26" s="4"/>
      <c r="N26" s="4"/>
      <c r="O26" s="1"/>
    </row>
    <row r="27" spans="1:15" ht="10.5">
      <c r="A27" s="1"/>
      <c r="B27" s="1"/>
      <c r="C27" s="10" t="s">
        <v>22</v>
      </c>
      <c r="D27" s="36"/>
      <c r="E27" s="32">
        <f>_XLL.DIFFY(E26,$F$11,$C$18,$D$18:$G$18)</f>
        <v>0.7526881720429325</v>
      </c>
      <c r="F27" s="32">
        <f>_XLL.DIFFY(F26,$F$11,$C$18,$D$18:$G$18)</f>
        <v>0.5027777777777374</v>
      </c>
      <c r="G27" s="32">
        <f>_XLL.DIFFY(G26,$F$11,$C$18,$D$18:$G$18)</f>
        <v>0.25277777777773736</v>
      </c>
      <c r="H27" s="32">
        <f>_XLL.DIFFY(H26,$F$11,$C$18,$D$18:$G$18)</f>
        <v>0.0026881720429325164</v>
      </c>
      <c r="I27" s="30"/>
      <c r="J27" s="4"/>
      <c r="K27" s="4"/>
      <c r="L27" s="4"/>
      <c r="M27" s="4"/>
      <c r="N27" s="4"/>
      <c r="O27" s="1"/>
    </row>
    <row r="28" spans="1:15" ht="10.5">
      <c r="A28" s="1"/>
      <c r="B28" s="1"/>
      <c r="C28" s="10" t="s">
        <v>23</v>
      </c>
      <c r="D28" s="32">
        <f>_XLL.CON(D26,3,$F$13,$F$14,$F$15,$C$18,$D$18:$G$18,1)</f>
        <v>0</v>
      </c>
      <c r="E28" s="32">
        <f>_XLL.CON(E26,3,$F$13,$F$14,$F$15,$C$18,$D$18:$G$18,1)</f>
        <v>25</v>
      </c>
      <c r="F28" s="32">
        <f>_XLL.CON(F26,3,$F$13,$F$14,$F$15,$C$18,$D$18:$G$18,1)</f>
        <v>25</v>
      </c>
      <c r="G28" s="32">
        <f>_XLL.CON(G26,3,$F$13,$F$14,$F$15,$C$18,$D$18:$G$18,1)</f>
        <v>25</v>
      </c>
      <c r="H28" s="32">
        <f>_XLL.CON(H26,3,$F$13,$F$14,$F$15,$C$18,$D$18:$G$18,1)</f>
        <v>25</v>
      </c>
      <c r="I28" s="30"/>
      <c r="J28" s="4"/>
      <c r="K28" s="4"/>
      <c r="L28" s="4"/>
      <c r="M28" s="4"/>
      <c r="N28" s="4"/>
      <c r="O28" s="1"/>
    </row>
    <row r="29" spans="1:15" ht="10.5">
      <c r="A29" s="1"/>
      <c r="B29" s="1"/>
      <c r="C29" s="10" t="s">
        <v>24</v>
      </c>
      <c r="D29" s="26">
        <f>D28*(1.1^(1-D24))</f>
        <v>0</v>
      </c>
      <c r="E29" s="32">
        <f>E28*(1.1^E27)</f>
        <v>26.859368227651824</v>
      </c>
      <c r="F29" s="32">
        <f>F28*(1.1^F27)</f>
        <v>26.22716393991919</v>
      </c>
      <c r="G29" s="32">
        <f>G28*(1.1^G27)</f>
        <v>25.609621489745148</v>
      </c>
      <c r="H29" s="32">
        <f>H28*(1.1^H27)</f>
        <v>25.006406074634587</v>
      </c>
      <c r="I29" s="30"/>
      <c r="J29" s="1"/>
      <c r="K29" s="4"/>
      <c r="L29" s="4"/>
      <c r="M29" s="4"/>
      <c r="N29" s="4"/>
      <c r="O29" s="1"/>
    </row>
    <row r="30" spans="1:15" ht="10.5">
      <c r="A30" s="1"/>
      <c r="B30" s="1"/>
      <c r="C30" s="1"/>
      <c r="D30" s="27"/>
      <c r="E30" s="27"/>
      <c r="F30" s="27"/>
      <c r="G30" s="27"/>
      <c r="H30" s="27"/>
      <c r="I30" s="4"/>
      <c r="J30" s="1"/>
      <c r="K30" s="4"/>
      <c r="L30" s="4"/>
      <c r="M30" s="1"/>
      <c r="N30" s="1"/>
      <c r="O30" s="1"/>
    </row>
    <row r="31" spans="1:15" ht="10.5">
      <c r="A31" s="1"/>
      <c r="B31" s="1"/>
      <c r="C31" s="28" t="s">
        <v>27</v>
      </c>
      <c r="D31" s="37"/>
      <c r="E31" s="37"/>
      <c r="F31" s="37"/>
      <c r="G31" s="37"/>
      <c r="H31" s="37"/>
      <c r="I31" s="4"/>
      <c r="J31" s="1"/>
      <c r="K31" s="1"/>
      <c r="L31" s="3"/>
      <c r="M31" s="1"/>
      <c r="N31" s="1"/>
      <c r="O31" s="1"/>
    </row>
    <row r="32" spans="1:15" ht="10.5">
      <c r="A32" s="1"/>
      <c r="B32" s="1"/>
      <c r="C32" s="38" t="s">
        <v>28</v>
      </c>
      <c r="D32" s="1"/>
      <c r="E32" s="1"/>
      <c r="F32" s="1"/>
      <c r="G32" s="1"/>
      <c r="H32" s="1"/>
      <c r="I32" s="4"/>
      <c r="J32" s="1"/>
      <c r="K32" s="1"/>
      <c r="L32" s="38"/>
      <c r="M32" s="1"/>
      <c r="N32" s="1"/>
      <c r="O32" s="1"/>
    </row>
    <row r="33" spans="1:15" ht="10.5">
      <c r="A33" s="1"/>
      <c r="B33" s="1"/>
      <c r="C33" s="28" t="s">
        <v>29</v>
      </c>
      <c r="D33" s="1"/>
      <c r="E33" s="1"/>
      <c r="F33" s="1"/>
      <c r="G33" s="1"/>
      <c r="H33" s="1"/>
      <c r="I33" s="4"/>
      <c r="J33" s="1"/>
      <c r="K33" s="1"/>
      <c r="L33" s="4"/>
      <c r="M33" s="1"/>
      <c r="N33" s="1"/>
      <c r="O33" s="1"/>
    </row>
    <row r="34" spans="1:15" ht="10.5">
      <c r="A34" s="1"/>
      <c r="B34" s="1"/>
      <c r="C34" s="38" t="s">
        <v>30</v>
      </c>
      <c r="D34" s="1"/>
      <c r="E34" s="1"/>
      <c r="F34" s="1"/>
      <c r="G34" s="1"/>
      <c r="H34" s="1"/>
      <c r="I34" s="4"/>
      <c r="J34" s="1"/>
      <c r="K34" s="1"/>
      <c r="L34" s="4"/>
      <c r="M34" s="1"/>
      <c r="N34" s="1"/>
      <c r="O34" s="1"/>
    </row>
    <row r="35" spans="1:15" ht="10.5">
      <c r="A35" s="1"/>
      <c r="B35" s="1"/>
      <c r="C35" s="3" t="s">
        <v>31</v>
      </c>
      <c r="D35" s="1"/>
      <c r="E35" s="1"/>
      <c r="F35" s="1"/>
      <c r="G35" s="1"/>
      <c r="H35" s="1"/>
      <c r="I35" s="4"/>
      <c r="J35" s="1"/>
      <c r="K35" s="1"/>
      <c r="L35" s="4"/>
      <c r="M35" s="1"/>
      <c r="N35" s="1"/>
      <c r="O35" s="1"/>
    </row>
    <row r="36" spans="1:15" ht="10.5">
      <c r="A36" s="1"/>
      <c r="B36" s="1"/>
      <c r="C36" s="1"/>
      <c r="D36" s="1"/>
      <c r="E36" s="1"/>
      <c r="F36" s="1"/>
      <c r="G36" s="1"/>
      <c r="H36" s="1"/>
      <c r="I36" s="4"/>
      <c r="J36" s="1"/>
      <c r="K36" s="1"/>
      <c r="L36" s="4" t="s">
        <v>16</v>
      </c>
      <c r="M36" s="1"/>
      <c r="N36" s="1"/>
      <c r="O36" s="1"/>
    </row>
    <row r="37" spans="1:15" ht="10.5">
      <c r="A37" s="1"/>
      <c r="B37" s="1"/>
      <c r="C37" s="17" t="s">
        <v>17</v>
      </c>
      <c r="D37" s="17" t="s">
        <v>32</v>
      </c>
      <c r="E37" s="17"/>
      <c r="F37" s="17"/>
      <c r="G37" s="17"/>
      <c r="H37" s="1"/>
      <c r="I37" s="19" t="s">
        <v>0</v>
      </c>
      <c r="J37" s="1"/>
      <c r="K37" s="18" t="s">
        <v>19</v>
      </c>
      <c r="L37" s="19" t="s">
        <v>20</v>
      </c>
      <c r="M37" s="1"/>
      <c r="N37" s="1"/>
      <c r="O37" s="1"/>
    </row>
    <row r="38" spans="1:15" ht="10.5">
      <c r="A38" s="1"/>
      <c r="B38" s="10"/>
      <c r="C38" s="20">
        <v>6</v>
      </c>
      <c r="D38" s="20">
        <v>-1.01</v>
      </c>
      <c r="E38" s="20">
        <f>D38-3</f>
        <v>-4.01</v>
      </c>
      <c r="F38" s="20">
        <f>E38-3</f>
        <v>-7.01</v>
      </c>
      <c r="G38" s="20">
        <f>F38-3</f>
        <v>-10.01</v>
      </c>
      <c r="H38" s="23"/>
      <c r="I38" s="24">
        <f>_XLL.PVCON($F$11,$F$12,$F$13,$F$14,$F$15,$C38,$D38:$G38)</f>
        <v>103.67555089746345</v>
      </c>
      <c r="J38" s="25"/>
      <c r="K38" s="20">
        <v>-4</v>
      </c>
      <c r="L38" s="26">
        <f>_XLL.PVCONQ($F$11,$F$12,$F$13,$F$14,$F$15,K38)</f>
        <v>103.67555089746357</v>
      </c>
      <c r="M38" s="12"/>
      <c r="N38" s="1"/>
      <c r="O38" s="1"/>
    </row>
    <row r="39" spans="1:15" ht="10.5">
      <c r="A39" s="1"/>
      <c r="B39" s="10"/>
      <c r="C39" s="36">
        <v>37257</v>
      </c>
      <c r="D39" s="36">
        <f>_XLL.DPM(C39,3)</f>
        <v>37347</v>
      </c>
      <c r="E39" s="36">
        <f>_XLL.DPM(D39,3)</f>
        <v>37438</v>
      </c>
      <c r="F39" s="36">
        <f>_XLL.DPM(E39,3)</f>
        <v>37530</v>
      </c>
      <c r="G39" s="36">
        <f>_XLL.DPM(F39,3)</f>
        <v>37622</v>
      </c>
      <c r="H39" s="12"/>
      <c r="I39" s="27"/>
      <c r="J39" s="1"/>
      <c r="K39" s="15"/>
      <c r="L39" s="27"/>
      <c r="M39" s="1"/>
      <c r="N39" s="1"/>
      <c r="O39" s="1"/>
    </row>
    <row r="40" spans="1:15" ht="10.5">
      <c r="A40" s="1"/>
      <c r="B40" s="10"/>
      <c r="C40" s="26">
        <f>_XLL.CON(C39,3,$F$13,$F$14,$F$15,$C$38,$D$38:$G$38,1)</f>
        <v>0</v>
      </c>
      <c r="D40" s="26">
        <f>_XLL.CON(D39,3,$F$13,$F$14,$F$15,$C$38,$D$38:$G$38,1)</f>
        <v>25</v>
      </c>
      <c r="E40" s="26">
        <f>_XLL.CON(E39,3,$F$13,$F$14,$F$15,$C$38,$D$38:$G$38,1)</f>
        <v>25</v>
      </c>
      <c r="F40" s="26">
        <f>_XLL.CON(F39,3,$F$13,$F$14,$F$15,$C$38,$D$38:$G$38,1)</f>
        <v>25</v>
      </c>
      <c r="G40" s="26">
        <f>_XLL.CON(G39,3,$F$13,$F$14,$F$15,$C$38,$D$38:$G$38,1)</f>
        <v>25</v>
      </c>
      <c r="H40" s="12"/>
      <c r="I40" s="17"/>
      <c r="J40" s="1"/>
      <c r="K40" s="1"/>
      <c r="L40" s="4"/>
      <c r="M40" s="1"/>
      <c r="N40" s="1"/>
      <c r="O40" s="1"/>
    </row>
    <row r="41" spans="1:15" ht="10.5">
      <c r="A41" s="1"/>
      <c r="B41" s="10"/>
      <c r="C41" s="26">
        <f>C40*(1.1^1)</f>
        <v>0</v>
      </c>
      <c r="D41" s="26">
        <f>D40*(1.1^0.75)</f>
        <v>26.85248746609854</v>
      </c>
      <c r="E41" s="26">
        <f>E40*(1.1^0.5)</f>
        <v>26.22022120425379</v>
      </c>
      <c r="F41" s="26">
        <f>F40*(1.1^0.25)</f>
        <v>25.60284222711113</v>
      </c>
      <c r="G41" s="26">
        <f>G40*(1.1^0)</f>
        <v>25</v>
      </c>
      <c r="H41" s="23"/>
      <c r="I41" s="26">
        <f>SUM(C41:H41)</f>
        <v>103.67555089746345</v>
      </c>
      <c r="J41" s="12"/>
      <c r="K41" s="1"/>
      <c r="L41" s="4"/>
      <c r="M41" s="1"/>
      <c r="N41" s="1"/>
      <c r="O41" s="1"/>
    </row>
    <row r="42" spans="1:15" ht="10.5">
      <c r="A42" s="1"/>
      <c r="B42" s="1"/>
      <c r="C42" s="39"/>
      <c r="D42" s="39"/>
      <c r="E42" s="39"/>
      <c r="F42" s="39"/>
      <c r="G42" s="39"/>
      <c r="H42" s="1"/>
      <c r="I42" s="40"/>
      <c r="J42" s="1"/>
      <c r="K42" s="9"/>
      <c r="L42" s="17"/>
      <c r="M42" s="1"/>
      <c r="N42" s="1"/>
      <c r="O42" s="1"/>
    </row>
    <row r="43" spans="1:15" ht="10.5">
      <c r="A43" s="1"/>
      <c r="B43" s="10"/>
      <c r="C43" s="20">
        <v>6</v>
      </c>
      <c r="D43" s="20">
        <v>4</v>
      </c>
      <c r="E43" s="20"/>
      <c r="F43" s="20"/>
      <c r="G43" s="20"/>
      <c r="H43" s="23"/>
      <c r="I43" s="24">
        <f>_XLL.PVCON($F$11,$F$12,$F$13,$F$14,$F$15,$C43,$D43:$G43)</f>
        <v>106.17555089746347</v>
      </c>
      <c r="J43" s="25"/>
      <c r="K43" s="20">
        <f>D43</f>
        <v>4</v>
      </c>
      <c r="L43" s="26">
        <f>_XLL.PVCONQ($F$11,$F$12,$F$13,$F$14,$F$15,K43)</f>
        <v>106.17555089746344</v>
      </c>
      <c r="M43" s="12"/>
      <c r="N43" s="1"/>
      <c r="O43" s="1"/>
    </row>
    <row r="44" spans="1:15" ht="10.5">
      <c r="A44" s="1"/>
      <c r="B44" s="10"/>
      <c r="C44" s="20">
        <v>6</v>
      </c>
      <c r="D44" s="20">
        <v>1</v>
      </c>
      <c r="E44" s="20"/>
      <c r="F44" s="20"/>
      <c r="G44" s="20"/>
      <c r="H44" s="23"/>
      <c r="I44" s="24">
        <f>_XLL.PVCON($F$11,$F$12,$F$13,$F$14,$F$15,$C44,$D44:$G44)</f>
        <v>110.00000000000001</v>
      </c>
      <c r="J44" s="25"/>
      <c r="K44" s="20">
        <f>D44</f>
        <v>1</v>
      </c>
      <c r="L44" s="26">
        <f>_XLL.PVCONQ($F$11,$F$12,$F$13,$F$14,$F$15,K44)</f>
        <v>110.00000000000001</v>
      </c>
      <c r="M44" s="12"/>
      <c r="N44" s="1"/>
      <c r="O44" s="1"/>
    </row>
    <row r="45" spans="1:15" ht="10.5">
      <c r="A45" s="1"/>
      <c r="B45" s="10"/>
      <c r="C45" s="20">
        <v>6</v>
      </c>
      <c r="D45" s="20">
        <v>-1</v>
      </c>
      <c r="E45" s="20"/>
      <c r="F45" s="20"/>
      <c r="G45" s="20"/>
      <c r="H45" s="23"/>
      <c r="I45" s="24">
        <f>_XLL.PVCON($F$11,$F$12,$F$13,$F$14,$F$15,$C45,$D45:$G45)</f>
        <v>100</v>
      </c>
      <c r="J45" s="25"/>
      <c r="K45" s="20">
        <f>D45</f>
        <v>-1</v>
      </c>
      <c r="L45" s="26">
        <f>_XLL.PVCONQ($F$11,$F$12,$F$13,$F$14,$F$15,K45)</f>
        <v>99.99999999999996</v>
      </c>
      <c r="M45" s="12"/>
      <c r="N45" s="1"/>
      <c r="O45" s="1"/>
    </row>
    <row r="46" spans="1:15" ht="10.5">
      <c r="A46" s="1"/>
      <c r="B46" s="10"/>
      <c r="C46" s="20">
        <v>6</v>
      </c>
      <c r="D46" s="20">
        <v>-4</v>
      </c>
      <c r="E46" s="20"/>
      <c r="F46" s="20"/>
      <c r="G46" s="20"/>
      <c r="H46" s="23"/>
      <c r="I46" s="24">
        <f>_XLL.PVCON($F$11,$F$12,$F$13,$F$14,$F$15,$C46,$D46:$G46)</f>
        <v>103.67555089746345</v>
      </c>
      <c r="J46" s="25"/>
      <c r="K46" s="20">
        <f>D46</f>
        <v>-4</v>
      </c>
      <c r="L46" s="26">
        <f>_XLL.PVCONQ($F$11,$F$12,$F$13,$F$14,$F$15,K46)</f>
        <v>103.67555089746357</v>
      </c>
      <c r="M46" s="12"/>
      <c r="N46" s="1"/>
      <c r="O46" s="1"/>
    </row>
    <row r="47" spans="1:15" ht="10.5">
      <c r="A47" s="1"/>
      <c r="B47" s="10"/>
      <c r="C47" s="20">
        <v>6</v>
      </c>
      <c r="D47" s="20">
        <v>1.01</v>
      </c>
      <c r="E47" s="20">
        <f>D47+3</f>
        <v>4.01</v>
      </c>
      <c r="F47" s="20">
        <f>E47+3</f>
        <v>7.01</v>
      </c>
      <c r="G47" s="20">
        <f>F47+3</f>
        <v>10.01</v>
      </c>
      <c r="H47" s="23"/>
      <c r="I47" s="24">
        <f>_XLL.PVCON($F$11,$F$12,$F$13,$F$14,$F$15,$C47,$D47:$G47)</f>
        <v>106.17555089746347</v>
      </c>
      <c r="J47" s="25"/>
      <c r="K47" s="20">
        <v>4</v>
      </c>
      <c r="L47" s="26">
        <f>_XLL.PVCONQ($F$11,$F$12,$F$13,$F$14,$F$15,K47)</f>
        <v>106.17555089746344</v>
      </c>
      <c r="M47" s="12"/>
      <c r="N47" s="1"/>
      <c r="O47" s="1"/>
    </row>
    <row r="48" spans="1:15" ht="10.5">
      <c r="A48" s="1"/>
      <c r="B48" s="1"/>
      <c r="C48" s="15"/>
      <c r="D48" s="15"/>
      <c r="E48" s="15"/>
      <c r="F48" s="15"/>
      <c r="G48" s="15"/>
      <c r="H48" s="1"/>
      <c r="I48" s="27"/>
      <c r="J48" s="1"/>
      <c r="K48" s="15"/>
      <c r="L48" s="27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4"/>
      <c r="J49" s="1"/>
      <c r="K49" s="1"/>
      <c r="L49" s="4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4"/>
      <c r="I50" s="1"/>
      <c r="J50" s="1"/>
      <c r="K50" s="4"/>
      <c r="L50" s="1"/>
      <c r="M50" s="1"/>
      <c r="N50" s="1"/>
      <c r="O50" s="1" t="s">
        <v>33</v>
      </c>
    </row>
    <row r="51" spans="1:15" ht="10.5">
      <c r="A51" s="1"/>
      <c r="B51" s="1"/>
      <c r="C51" s="1"/>
      <c r="D51" s="1"/>
      <c r="E51" s="1"/>
      <c r="F51" s="1"/>
      <c r="G51" s="1"/>
      <c r="H51" s="4"/>
      <c r="I51" s="1"/>
      <c r="J51" s="1"/>
      <c r="K51" s="4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4"/>
      <c r="I52" s="1"/>
      <c r="J52" s="1"/>
      <c r="K52" s="4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4"/>
      <c r="I53" s="1"/>
      <c r="J53" s="1"/>
      <c r="K53" s="4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4"/>
      <c r="I54" s="1"/>
      <c r="J54" s="1"/>
      <c r="K54" s="4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4"/>
      <c r="I55" s="1"/>
      <c r="J55" s="1"/>
      <c r="K55" s="4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4"/>
      <c r="I56" s="1"/>
      <c r="J56" s="1"/>
      <c r="K56" s="4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4"/>
      <c r="I57" s="1"/>
      <c r="J57" s="1"/>
      <c r="K57" s="4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4"/>
      <c r="I58" s="1"/>
      <c r="J58" s="1"/>
      <c r="K58" s="4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4"/>
      <c r="I59" s="1"/>
      <c r="J59" s="1"/>
      <c r="K59" s="4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4"/>
      <c r="I60" s="1"/>
      <c r="J60" s="1"/>
      <c r="K60" s="4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4"/>
      <c r="I61" s="1"/>
      <c r="J61" s="1"/>
      <c r="K61" s="4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4"/>
      <c r="I62" s="1"/>
      <c r="J62" s="1"/>
      <c r="K62" s="4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4"/>
      <c r="I63" s="1"/>
      <c r="J63" s="1"/>
      <c r="K63" s="4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4"/>
      <c r="I64" s="1"/>
      <c r="J64" s="1"/>
      <c r="K64" s="4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4"/>
      <c r="I65" s="1"/>
      <c r="J65" s="1"/>
      <c r="K65" s="4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4"/>
      <c r="I66" s="1"/>
      <c r="J66" s="1"/>
      <c r="K66" s="4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4"/>
      <c r="I67" s="1"/>
      <c r="J67" s="1"/>
      <c r="K67" s="4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4"/>
      <c r="I68" s="1"/>
      <c r="J68" s="1"/>
      <c r="K68" s="4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4"/>
      <c r="I69" s="1"/>
      <c r="J69" s="1"/>
      <c r="K69" s="4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1"/>
      <c r="G70" s="1"/>
      <c r="H70" s="4"/>
      <c r="I70" s="1"/>
      <c r="J70" s="1"/>
      <c r="K70" s="4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1"/>
      <c r="G71" s="1"/>
      <c r="H71" s="4"/>
      <c r="I71" s="1"/>
      <c r="J71" s="1"/>
      <c r="K71" s="4"/>
      <c r="L71" s="1"/>
      <c r="M71" s="1"/>
      <c r="N71" s="1"/>
      <c r="O71" s="1"/>
    </row>
    <row r="72" spans="1:15" ht="10.5">
      <c r="A72" s="1"/>
      <c r="B72" s="1"/>
      <c r="C72" s="1"/>
      <c r="D72" s="1"/>
      <c r="E72" s="1"/>
      <c r="F72" s="1"/>
      <c r="G72" s="1"/>
      <c r="H72" s="4"/>
      <c r="I72" s="1"/>
      <c r="J72" s="1"/>
      <c r="K72" s="4"/>
      <c r="L72" s="1"/>
      <c r="M72" s="1"/>
      <c r="N72" s="1"/>
      <c r="O72" s="1"/>
    </row>
    <row r="73" spans="1:15" ht="10.5">
      <c r="A73" s="1"/>
      <c r="B73" s="1"/>
      <c r="C73" s="1"/>
      <c r="D73" s="1"/>
      <c r="E73" s="1"/>
      <c r="F73" s="1"/>
      <c r="G73" s="1"/>
      <c r="H73" s="4"/>
      <c r="I73" s="1"/>
      <c r="J73" s="1"/>
      <c r="K73" s="4"/>
      <c r="L73" s="1"/>
      <c r="M73" s="1"/>
      <c r="N73" s="1"/>
      <c r="O73" s="1"/>
    </row>
    <row r="74" spans="1:15" ht="10.5">
      <c r="A74" s="1"/>
      <c r="B74" s="1"/>
      <c r="C74" s="1"/>
      <c r="D74" s="1"/>
      <c r="E74" s="1"/>
      <c r="F74" s="1"/>
      <c r="G74" s="1"/>
      <c r="H74" s="4"/>
      <c r="I74" s="1"/>
      <c r="J74" s="1"/>
      <c r="K74" s="4"/>
      <c r="L74" s="1"/>
      <c r="M74" s="1"/>
      <c r="N74" s="1"/>
      <c r="O74" s="1"/>
    </row>
    <row r="75" spans="1:15" ht="10.5">
      <c r="A75" s="1"/>
      <c r="B75" s="1"/>
      <c r="C75" s="1"/>
      <c r="D75" s="1"/>
      <c r="E75" s="1"/>
      <c r="F75" s="1"/>
      <c r="G75" s="1"/>
      <c r="H75" s="4"/>
      <c r="I75" s="1"/>
      <c r="J75" s="1"/>
      <c r="K75" s="4"/>
      <c r="L75" s="1"/>
      <c r="M75" s="1"/>
      <c r="N75" s="1"/>
      <c r="O75" s="1"/>
    </row>
    <row r="76" spans="1:15" ht="10.5">
      <c r="A76" s="1"/>
      <c r="B76" s="1"/>
      <c r="C76" s="1"/>
      <c r="D76" s="1"/>
      <c r="E76" s="1"/>
      <c r="F76" s="1"/>
      <c r="G76" s="1"/>
      <c r="H76" s="4"/>
      <c r="I76" s="1"/>
      <c r="J76" s="1"/>
      <c r="K76" s="4"/>
      <c r="L76" s="1"/>
      <c r="M76" s="1"/>
      <c r="N76" s="1"/>
      <c r="O76" s="1"/>
    </row>
    <row r="77" spans="1:15" ht="10.5">
      <c r="A77" s="1"/>
      <c r="B77" s="1"/>
      <c r="C77" s="1"/>
      <c r="D77" s="1"/>
      <c r="E77" s="1"/>
      <c r="F77" s="1"/>
      <c r="G77" s="1"/>
      <c r="H77" s="4"/>
      <c r="I77" s="1"/>
      <c r="J77" s="1"/>
      <c r="K77" s="4"/>
      <c r="L77" s="1"/>
      <c r="M77" s="1"/>
      <c r="N77" s="1"/>
      <c r="O77" s="1"/>
    </row>
    <row r="78" spans="1:15" ht="10.5">
      <c r="A78" s="1"/>
      <c r="B78" s="1"/>
      <c r="C78" s="1"/>
      <c r="D78" s="1"/>
      <c r="E78" s="1"/>
      <c r="F78" s="1"/>
      <c r="G78" s="1"/>
      <c r="H78" s="4"/>
      <c r="I78" s="1"/>
      <c r="J78" s="1"/>
      <c r="K78" s="4"/>
      <c r="L78" s="1"/>
      <c r="M78" s="1"/>
      <c r="N78" s="1"/>
      <c r="O78" s="1"/>
    </row>
    <row r="79" spans="1:15" ht="10.5">
      <c r="A79" s="1"/>
      <c r="B79" s="1"/>
      <c r="C79" s="1"/>
      <c r="D79" s="1"/>
      <c r="E79" s="1"/>
      <c r="F79" s="1"/>
      <c r="G79" s="1"/>
      <c r="H79" s="4"/>
      <c r="I79" s="1"/>
      <c r="J79" s="1"/>
      <c r="K79" s="4"/>
      <c r="L79" s="1"/>
      <c r="M79" s="1"/>
      <c r="N79" s="1"/>
      <c r="O79" s="1"/>
    </row>
    <row r="80" spans="1:15" ht="10.5">
      <c r="A80" s="1"/>
      <c r="B80" s="1"/>
      <c r="C80" s="1"/>
      <c r="D80" s="1"/>
      <c r="E80" s="1"/>
      <c r="F80" s="1"/>
      <c r="G80" s="1"/>
      <c r="H80" s="4"/>
      <c r="I80" s="1"/>
      <c r="J80" s="1"/>
      <c r="K80" s="4"/>
      <c r="L80" s="1"/>
      <c r="M80" s="1"/>
      <c r="N80" s="1"/>
      <c r="O80" s="1" t="s">
        <v>33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2013-03-26T10:58:06Z</dcterms:created>
  <dcterms:modified xsi:type="dcterms:W3CDTF">2013-03-26T10:58:06Z</dcterms:modified>
  <cp:category/>
  <cp:version/>
  <cp:contentType/>
  <cp:contentStatus/>
</cp:coreProperties>
</file>