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OptionBino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<sst xmlns="http://schemas.openxmlformats.org/spreadsheetml/2006/main" count="70" uniqueCount="55">
  <si>
    <t>OptionBinom</t>
  </si>
  <si>
    <t>Category:</t>
  </si>
  <si>
    <t>Banking</t>
  </si>
  <si>
    <t>Family:</t>
  </si>
  <si>
    <t>Options</t>
  </si>
  <si>
    <t>Arguments:</t>
  </si>
  <si>
    <t>ValuationDate, OptionExpiry, RiskFreeRateAER, CostOfCarryAER, StockPrice, StrikePrice, Volatility, [TimeSteps], [OptionType], [OptionStyle], [DayCount], [Periods]</t>
  </si>
  <si>
    <t>Meaning:</t>
  </si>
  <si>
    <t>Price an option using the Binomial nethod</t>
  </si>
  <si>
    <t>Description:</t>
  </si>
  <si>
    <t>Examples from "Option Pricing Formulas". Espen Gaarder Haug, published by McGraw-Hill</t>
  </si>
  <si>
    <t>http://www.espenhaug.com/</t>
  </si>
  <si>
    <t>Current</t>
  </si>
  <si>
    <t>Strike</t>
  </si>
  <si>
    <t>Option</t>
  </si>
  <si>
    <t>Risk Free</t>
  </si>
  <si>
    <t>Cost Of Carry</t>
  </si>
  <si>
    <t>For Binomial Only</t>
  </si>
  <si>
    <t>Price</t>
  </si>
  <si>
    <t>Date</t>
  </si>
  <si>
    <t>Expiry</t>
  </si>
  <si>
    <t>Volatility</t>
  </si>
  <si>
    <t>Rate AER</t>
  </si>
  <si>
    <t>Type</t>
  </si>
  <si>
    <t>NSteps</t>
  </si>
  <si>
    <t>OptionStyle</t>
  </si>
  <si>
    <t>Value</t>
  </si>
  <si>
    <t>0=call</t>
  </si>
  <si>
    <t>0=European</t>
  </si>
  <si>
    <t>USING</t>
  </si>
  <si>
    <t>1=put</t>
  </si>
  <si>
    <t>1=American</t>
  </si>
  <si>
    <t>BLACK</t>
  </si>
  <si>
    <t>BINOMIAL</t>
  </si>
  <si>
    <t>Example 0 - American Stock Put Option</t>
  </si>
  <si>
    <t>SCHOLES</t>
  </si>
  <si>
    <t>Calculate the price of an American put option to sell the stock in 6 months time at a Strike Price of 95.</t>
  </si>
  <si>
    <t>Continuous Rate-&gt;</t>
  </si>
  <si>
    <t>No Poss.</t>
  </si>
  <si>
    <t>Example 1 - European Call Option on a non-Dividend yielding Stock</t>
  </si>
  <si>
    <t>Calculate the price of a call option to buy the stock in 3 months time at a Strike Price of 65.</t>
  </si>
  <si>
    <t>Example 2 - European Put Option on a Dividend Yielding Stock (eg an Index)</t>
  </si>
  <si>
    <t>Calculate the price you would pay for the option to put the Index to a counterparty in 6 months time at a Strike Price of 95.</t>
  </si>
  <si>
    <t>Example 3 - European Option on a Future (eg oil price future)</t>
  </si>
  <si>
    <t>Calculate the price of a put option on an oil price future for 9 months time with a put price equal to the current price.</t>
  </si>
  <si>
    <t>Example 4 - European Option on an Exchange Rate</t>
  </si>
  <si>
    <t>Calculate the price of the option to call USD and put DEM at a strike exchange rate of 1.56 (current: 1.60).</t>
  </si>
  <si>
    <t>USD</t>
  </si>
  <si>
    <t>DEM-USD</t>
  </si>
  <si>
    <t>Int Rate</t>
  </si>
  <si>
    <t>Examples from Brealey and Myers "Principles of Corporate Finance", published by McGraw-Hill.</t>
  </si>
  <si>
    <t>(a) Value of a call option to buy a stock for 85 (the same as the current price) in 6 months time.</t>
  </si>
  <si>
    <t>Simple Rate-&gt;</t>
  </si>
  <si>
    <t>(b) Value of Real Option to Invest in new computer costing $900m (PV $676m) with a PV of income of only $463m.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</si>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</sst>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\ ###0.0000_);\(###0.0000\);"/>
    <numFmt numFmtId="166" formatCode="General;General;General"/>
    <numFmt numFmtId="167" formatCode="_(\ 0.00%\ _);\(0.00%\ \);"/>
    <numFmt numFmtId="168" formatCode="_(d\ mmm\ yy_);;"/>
    <numFmt numFmtId="169" formatCode="_(\ 0%\ _);\(0%\ \);"/>
    <numFmt numFmtId="170" formatCode="_(\ 0.0000%\ _);\(0.0000%\ \);"/>
    <numFmt numFmtId="171" formatCode="_(\ ##,##0_);\(#,##0\);"/>
  </numFmts>
  <fonts count="10">
    <font>
      <sz val="10"/>
      <name val="Arial"/>
      <family val="0"/>
    </font>
    <font>
      <sz val="8"/>
      <name val="Verdana"/>
      <family val="2"/>
    </font>
    <font>
      <sz val="7"/>
      <color indexed="23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7"/>
      <color indexed="23"/>
      <name val="Verdana"/>
      <family val="2"/>
    </font>
    <font>
      <b/>
      <u val="single"/>
      <sz val="8"/>
      <name val="Verdana"/>
      <family val="2"/>
    </font>
    <font>
      <u val="single"/>
      <sz val="8"/>
      <color indexed="12"/>
      <name val="Verdana"/>
      <family val="2"/>
    </font>
    <font>
      <u val="single"/>
      <sz val="8"/>
      <name val="Verdana"/>
      <family val="2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7" fillId="0" borderId="0" xfId="19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71" fontId="9" fillId="0" borderId="1" xfId="0" applyNumberFormat="1" applyFont="1" applyFill="1" applyBorder="1" applyAlignment="1">
      <alignment horizontal="left"/>
    </xf>
    <xf numFmtId="171" fontId="1" fillId="0" borderId="1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171" fontId="1" fillId="0" borderId="6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penhau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8" width="10.7109375" style="5" customWidth="1"/>
    <col min="9" max="9" width="12.00390625" style="5" customWidth="1"/>
    <col min="10" max="12" width="10.7109375" style="5" customWidth="1"/>
    <col min="13" max="13" width="11.7109375" style="5" customWidth="1"/>
    <col min="14" max="14" width="11.57421875" style="69" customWidth="1"/>
    <col min="15" max="15" width="9.140625" style="5" customWidth="1"/>
    <col min="16" max="16" width="14.00390625" style="5" customWidth="1"/>
    <col min="17" max="16384" width="9.140625" style="5" customWidth="1"/>
  </cols>
  <sheetData>
    <row r="2" spans="1:16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1"/>
      <c r="P2" s="1"/>
    </row>
    <row r="3" spans="1:16" s="8" customFormat="1" ht="14.25">
      <c r="A3" s="6"/>
      <c r="B3" s="2"/>
      <c r="C3" s="7" t="s">
        <v>0</v>
      </c>
      <c r="D3" s="3"/>
      <c r="E3" s="6"/>
      <c r="F3" s="1"/>
      <c r="G3" s="1"/>
      <c r="H3" s="1"/>
      <c r="I3" s="1"/>
      <c r="J3" s="1"/>
      <c r="K3" s="1"/>
      <c r="L3" s="1"/>
      <c r="M3" s="1"/>
      <c r="N3" s="4"/>
      <c r="O3" s="6"/>
      <c r="P3" s="6"/>
    </row>
    <row r="4" spans="1:16" s="8" customFormat="1" ht="10.5">
      <c r="A4" s="6"/>
      <c r="B4" s="2"/>
      <c r="C4" s="9"/>
      <c r="D4" s="3"/>
      <c r="E4" s="6"/>
      <c r="F4" s="6"/>
      <c r="G4" s="6"/>
      <c r="H4" s="6"/>
      <c r="I4" s="6"/>
      <c r="J4" s="1"/>
      <c r="K4" s="1"/>
      <c r="L4" s="1"/>
      <c r="M4" s="1"/>
      <c r="N4" s="4"/>
      <c r="O4" s="6"/>
      <c r="P4" s="6"/>
    </row>
    <row r="5" spans="1:16" s="8" customFormat="1" ht="10.5">
      <c r="A5" s="6"/>
      <c r="B5" s="2"/>
      <c r="C5" s="9" t="s">
        <v>1</v>
      </c>
      <c r="D5" s="3" t="s">
        <v>2</v>
      </c>
      <c r="E5" s="6"/>
      <c r="F5" s="6"/>
      <c r="G5" s="6"/>
      <c r="H5" s="6"/>
      <c r="I5" s="6"/>
      <c r="J5" s="6"/>
      <c r="K5" s="6"/>
      <c r="L5" s="6"/>
      <c r="M5" s="6"/>
      <c r="N5" s="10"/>
      <c r="O5" s="6"/>
      <c r="P5" s="6"/>
    </row>
    <row r="6" spans="1:16" s="8" customFormat="1" ht="10.5">
      <c r="A6" s="6"/>
      <c r="B6" s="2"/>
      <c r="C6" s="9" t="s">
        <v>3</v>
      </c>
      <c r="D6" s="3" t="s">
        <v>4</v>
      </c>
      <c r="E6" s="6"/>
      <c r="F6" s="6"/>
      <c r="G6" s="6"/>
      <c r="H6" s="6"/>
      <c r="I6" s="6"/>
      <c r="J6" s="6"/>
      <c r="K6" s="6"/>
      <c r="L6" s="6"/>
      <c r="M6" s="6"/>
      <c r="N6" s="10"/>
      <c r="O6" s="6"/>
      <c r="P6" s="6"/>
    </row>
    <row r="7" spans="1:16" s="8" customFormat="1" ht="10.5">
      <c r="A7" s="6"/>
      <c r="B7" s="2"/>
      <c r="C7" s="9" t="s">
        <v>5</v>
      </c>
      <c r="D7" s="3" t="s">
        <v>6</v>
      </c>
      <c r="E7" s="6"/>
      <c r="F7" s="6"/>
      <c r="G7" s="6"/>
      <c r="H7" s="6"/>
      <c r="I7" s="6"/>
      <c r="J7" s="6"/>
      <c r="K7" s="6"/>
      <c r="L7" s="6"/>
      <c r="M7" s="6"/>
      <c r="N7" s="10"/>
      <c r="O7" s="6"/>
      <c r="P7" s="6"/>
    </row>
    <row r="8" spans="1:16" s="8" customFormat="1" ht="10.5">
      <c r="A8" s="6"/>
      <c r="B8" s="2"/>
      <c r="C8" s="9" t="s">
        <v>7</v>
      </c>
      <c r="D8" s="3" t="s">
        <v>8</v>
      </c>
      <c r="E8" s="6"/>
      <c r="F8" s="6"/>
      <c r="G8" s="6"/>
      <c r="H8" s="6"/>
      <c r="I8" s="6"/>
      <c r="J8" s="6"/>
      <c r="K8" s="6"/>
      <c r="L8" s="6"/>
      <c r="M8" s="6"/>
      <c r="N8" s="10"/>
      <c r="O8" s="6"/>
      <c r="P8" s="6"/>
    </row>
    <row r="9" spans="1:16" s="8" customFormat="1" ht="66" customHeight="1">
      <c r="A9" s="6"/>
      <c r="B9" s="2"/>
      <c r="C9" s="11" t="s">
        <v>9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0"/>
      <c r="O9" s="6"/>
      <c r="P9" s="6"/>
    </row>
    <row r="10" spans="1:16" ht="10.5">
      <c r="A10" s="1"/>
      <c r="B10" s="1"/>
      <c r="C10" s="9"/>
      <c r="D10" s="3"/>
      <c r="E10" s="1"/>
      <c r="F10" s="1"/>
      <c r="G10" s="1"/>
      <c r="H10" s="1"/>
      <c r="I10" s="1"/>
      <c r="J10" s="1"/>
      <c r="K10" s="1"/>
      <c r="L10" s="1"/>
      <c r="M10" s="1"/>
      <c r="N10" s="4"/>
      <c r="O10" s="1"/>
      <c r="P10" s="1"/>
    </row>
    <row r="11" spans="1:16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1"/>
      <c r="P11" s="1"/>
    </row>
    <row r="12" spans="1:16" ht="10.5">
      <c r="A12" s="1"/>
      <c r="B12" s="1"/>
      <c r="C12" s="14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  <c r="O12" s="1"/>
      <c r="P12" s="1"/>
    </row>
    <row r="13" spans="1:16" ht="10.5">
      <c r="A13" s="1"/>
      <c r="B13" s="1"/>
      <c r="C13" s="15" t="s">
        <v>11</v>
      </c>
      <c r="D13" s="3"/>
      <c r="E13" s="1"/>
      <c r="F13" s="1"/>
      <c r="G13" s="1"/>
      <c r="H13" s="1"/>
      <c r="I13" s="1"/>
      <c r="J13" s="1"/>
      <c r="K13" s="1"/>
      <c r="L13" s="1"/>
      <c r="M13" s="1"/>
      <c r="N13" s="4"/>
      <c r="O13" s="1"/>
      <c r="P13" s="16"/>
    </row>
    <row r="14" spans="1:16" ht="10.5">
      <c r="A14" s="1"/>
      <c r="B14" s="1"/>
      <c r="C14" s="15"/>
      <c r="D14" s="3"/>
      <c r="E14" s="1"/>
      <c r="F14" s="1"/>
      <c r="G14" s="1"/>
      <c r="H14" s="1"/>
      <c r="I14" s="1"/>
      <c r="J14" s="1"/>
      <c r="K14" s="1"/>
      <c r="L14" s="1"/>
      <c r="M14" s="1"/>
      <c r="N14" s="4"/>
      <c r="O14" s="1"/>
      <c r="P14" s="16"/>
    </row>
    <row r="15" spans="1:16" ht="10.5">
      <c r="A15" s="1"/>
      <c r="B15" s="1"/>
      <c r="C15" s="17" t="s">
        <v>12</v>
      </c>
      <c r="D15" s="17" t="s">
        <v>13</v>
      </c>
      <c r="E15" s="17" t="s">
        <v>12</v>
      </c>
      <c r="F15" s="17" t="s">
        <v>14</v>
      </c>
      <c r="G15" s="1"/>
      <c r="H15" s="17" t="s">
        <v>15</v>
      </c>
      <c r="I15" s="17" t="s">
        <v>16</v>
      </c>
      <c r="J15" s="17" t="s">
        <v>14</v>
      </c>
      <c r="K15" s="18" t="s">
        <v>17</v>
      </c>
      <c r="L15" s="18"/>
      <c r="M15" s="17" t="s">
        <v>14</v>
      </c>
      <c r="N15" s="17" t="s">
        <v>14</v>
      </c>
      <c r="O15" s="1"/>
      <c r="P15" s="16"/>
    </row>
    <row r="16" spans="1:16" ht="10.5">
      <c r="A16" s="1"/>
      <c r="B16" s="1"/>
      <c r="C16" s="19" t="s">
        <v>18</v>
      </c>
      <c r="D16" s="19" t="s">
        <v>18</v>
      </c>
      <c r="E16" s="19" t="s">
        <v>19</v>
      </c>
      <c r="F16" s="19" t="s">
        <v>20</v>
      </c>
      <c r="G16" s="19" t="s">
        <v>21</v>
      </c>
      <c r="H16" s="19" t="s">
        <v>22</v>
      </c>
      <c r="I16" s="19" t="s">
        <v>22</v>
      </c>
      <c r="J16" s="19" t="s">
        <v>23</v>
      </c>
      <c r="K16" s="19" t="s">
        <v>24</v>
      </c>
      <c r="L16" s="19" t="s">
        <v>25</v>
      </c>
      <c r="M16" s="19" t="s">
        <v>26</v>
      </c>
      <c r="N16" s="19" t="s">
        <v>26</v>
      </c>
      <c r="O16" s="1"/>
      <c r="P16" s="16"/>
    </row>
    <row r="17" spans="1:16" ht="10.5">
      <c r="A17" s="1"/>
      <c r="B17" s="1"/>
      <c r="C17" s="17"/>
      <c r="D17" s="17"/>
      <c r="E17" s="17"/>
      <c r="F17" s="17"/>
      <c r="G17" s="17"/>
      <c r="H17" s="17"/>
      <c r="I17" s="17"/>
      <c r="J17" s="17" t="s">
        <v>27</v>
      </c>
      <c r="K17" s="17"/>
      <c r="L17" s="17" t="s">
        <v>28</v>
      </c>
      <c r="M17" s="17" t="s">
        <v>29</v>
      </c>
      <c r="N17" s="17" t="s">
        <v>29</v>
      </c>
      <c r="O17" s="1"/>
      <c r="P17" s="16"/>
    </row>
    <row r="18" spans="1:16" ht="10.5">
      <c r="A18" s="1"/>
      <c r="B18" s="1"/>
      <c r="C18" s="17"/>
      <c r="D18" s="17"/>
      <c r="E18" s="17"/>
      <c r="F18" s="17"/>
      <c r="G18" s="17"/>
      <c r="H18" s="17"/>
      <c r="I18" s="1"/>
      <c r="J18" s="17" t="s">
        <v>30</v>
      </c>
      <c r="K18" s="17"/>
      <c r="L18" s="17" t="s">
        <v>31</v>
      </c>
      <c r="M18" s="17" t="s">
        <v>32</v>
      </c>
      <c r="N18" s="17" t="s">
        <v>33</v>
      </c>
      <c r="O18" s="1"/>
      <c r="P18" s="16"/>
    </row>
    <row r="19" spans="1:16" ht="10.5">
      <c r="A19" s="1"/>
      <c r="B19" s="1"/>
      <c r="C19" s="9" t="s">
        <v>34</v>
      </c>
      <c r="D19" s="17"/>
      <c r="E19" s="17"/>
      <c r="F19" s="17"/>
      <c r="G19" s="17"/>
      <c r="H19" s="17"/>
      <c r="I19" s="1"/>
      <c r="J19" s="17"/>
      <c r="K19" s="17"/>
      <c r="L19" s="17"/>
      <c r="M19" s="17" t="s">
        <v>35</v>
      </c>
      <c r="N19" s="17"/>
      <c r="O19" s="1"/>
      <c r="P19" s="16"/>
    </row>
    <row r="20" spans="1:16" ht="10.5">
      <c r="A20" s="1"/>
      <c r="B20" s="1"/>
      <c r="C20" s="3" t="s">
        <v>36</v>
      </c>
      <c r="D20" s="17"/>
      <c r="E20" s="17"/>
      <c r="F20" s="17"/>
      <c r="G20" s="17"/>
      <c r="H20" s="17"/>
      <c r="I20" s="1"/>
      <c r="J20" s="17"/>
      <c r="K20" s="17"/>
      <c r="L20" s="17"/>
      <c r="M20" s="17"/>
      <c r="N20" s="20"/>
      <c r="O20" s="1"/>
      <c r="P20" s="16"/>
    </row>
    <row r="21" spans="1:16" ht="10.5">
      <c r="A21" s="1"/>
      <c r="B21" s="1"/>
      <c r="C21" s="3"/>
      <c r="D21" s="17"/>
      <c r="E21" s="17"/>
      <c r="F21" s="17"/>
      <c r="G21" s="17"/>
      <c r="H21" s="17"/>
      <c r="I21" s="1"/>
      <c r="J21" s="17"/>
      <c r="K21" s="17"/>
      <c r="L21" s="17"/>
      <c r="M21" s="17"/>
      <c r="N21" s="20"/>
      <c r="O21" s="1"/>
      <c r="P21" s="16"/>
    </row>
    <row r="22" spans="1:16" ht="10.5">
      <c r="A22" s="1"/>
      <c r="B22" s="1"/>
      <c r="C22" s="21"/>
      <c r="D22" s="22"/>
      <c r="E22" s="22"/>
      <c r="F22" s="22"/>
      <c r="G22" s="23" t="s">
        <v>37</v>
      </c>
      <c r="H22" s="24">
        <v>0.08</v>
      </c>
      <c r="I22" s="24">
        <v>0.08</v>
      </c>
      <c r="J22" s="22"/>
      <c r="K22" s="22"/>
      <c r="L22" s="22"/>
      <c r="M22" s="17"/>
      <c r="N22" s="25"/>
      <c r="O22" s="1"/>
      <c r="P22" s="16"/>
    </row>
    <row r="23" spans="1:16" ht="10.5">
      <c r="A23" s="1"/>
      <c r="B23" s="26"/>
      <c r="C23" s="27">
        <v>100</v>
      </c>
      <c r="D23" s="27">
        <v>95</v>
      </c>
      <c r="E23" s="28">
        <v>38353</v>
      </c>
      <c r="F23" s="28">
        <v>38534</v>
      </c>
      <c r="G23" s="29">
        <v>0.3</v>
      </c>
      <c r="H23" s="30">
        <f>_XLL.CONTTOAER(H22)</f>
        <v>0.08328706767495864</v>
      </c>
      <c r="I23" s="30">
        <f>_XLL.CONTTOAER(I22)</f>
        <v>0.08328706767495864</v>
      </c>
      <c r="J23" s="27">
        <v>1</v>
      </c>
      <c r="K23" s="27">
        <v>5</v>
      </c>
      <c r="L23" s="27">
        <v>1</v>
      </c>
      <c r="M23" s="31" t="s">
        <v>38</v>
      </c>
      <c r="N23" s="32">
        <f>_XLL.OPTIONBINOM(E23,F23,H23,I23,C23,D23,G23,K23,J23,L23)</f>
        <v>4.9192110645502645</v>
      </c>
      <c r="O23" s="33"/>
      <c r="P23" s="16"/>
    </row>
    <row r="24" spans="1:16" ht="10.5">
      <c r="A24" s="1"/>
      <c r="B24" s="1"/>
      <c r="C24" s="34"/>
      <c r="D24" s="34"/>
      <c r="E24" s="34"/>
      <c r="F24" s="34"/>
      <c r="G24" s="35"/>
      <c r="H24" s="34"/>
      <c r="I24" s="34"/>
      <c r="J24" s="34"/>
      <c r="K24" s="34"/>
      <c r="L24" s="34"/>
      <c r="M24" s="1"/>
      <c r="N24" s="36"/>
      <c r="O24" s="1"/>
      <c r="P24" s="16"/>
    </row>
    <row r="25" spans="1:16" ht="10.5">
      <c r="A25" s="1"/>
      <c r="B25" s="1"/>
      <c r="C25" s="1"/>
      <c r="D25" s="1"/>
      <c r="E25" s="1"/>
      <c r="F25" s="1"/>
      <c r="G25" s="37"/>
      <c r="H25" s="1"/>
      <c r="I25" s="1"/>
      <c r="J25" s="1"/>
      <c r="K25" s="1"/>
      <c r="L25" s="1"/>
      <c r="M25" s="1"/>
      <c r="N25" s="38"/>
      <c r="O25" s="1"/>
      <c r="P25" s="1"/>
    </row>
    <row r="26" spans="1:16" ht="10.5">
      <c r="A26" s="1"/>
      <c r="B26" s="1"/>
      <c r="C26" s="9" t="s">
        <v>39</v>
      </c>
      <c r="D26" s="1"/>
      <c r="E26" s="1"/>
      <c r="F26" s="1"/>
      <c r="G26" s="37"/>
      <c r="H26" s="1"/>
      <c r="I26" s="1"/>
      <c r="J26" s="1"/>
      <c r="K26" s="1"/>
      <c r="L26" s="1"/>
      <c r="M26" s="39"/>
      <c r="N26" s="38"/>
      <c r="O26" s="1"/>
      <c r="P26" s="1"/>
    </row>
    <row r="27" spans="1:16" ht="10.5">
      <c r="A27" s="1"/>
      <c r="B27" s="1"/>
      <c r="C27" s="3" t="s">
        <v>40</v>
      </c>
      <c r="D27" s="1"/>
      <c r="E27" s="1"/>
      <c r="F27" s="1"/>
      <c r="G27" s="37"/>
      <c r="H27" s="1"/>
      <c r="I27" s="1"/>
      <c r="J27" s="1"/>
      <c r="K27" s="1"/>
      <c r="L27" s="1"/>
      <c r="M27" s="39"/>
      <c r="N27" s="38"/>
      <c r="O27" s="1"/>
      <c r="P27" s="1"/>
    </row>
    <row r="28" spans="1:16" ht="10.5">
      <c r="A28" s="1"/>
      <c r="B28" s="1"/>
      <c r="C28" s="1"/>
      <c r="D28" s="1"/>
      <c r="E28" s="1"/>
      <c r="F28" s="1"/>
      <c r="G28" s="37"/>
      <c r="H28" s="1"/>
      <c r="I28" s="1"/>
      <c r="J28" s="1"/>
      <c r="K28" s="1"/>
      <c r="L28" s="1"/>
      <c r="M28" s="39"/>
      <c r="N28" s="38"/>
      <c r="O28" s="1"/>
      <c r="P28" s="1"/>
    </row>
    <row r="29" spans="1:16" ht="10.5">
      <c r="A29" s="1"/>
      <c r="B29" s="1"/>
      <c r="C29" s="40"/>
      <c r="D29" s="40"/>
      <c r="E29" s="40"/>
      <c r="F29" s="40"/>
      <c r="G29" s="23" t="s">
        <v>37</v>
      </c>
      <c r="H29" s="24">
        <v>0.08</v>
      </c>
      <c r="I29" s="24">
        <v>0.08</v>
      </c>
      <c r="J29" s="40"/>
      <c r="K29" s="40"/>
      <c r="L29" s="40"/>
      <c r="M29" s="41"/>
      <c r="N29" s="42"/>
      <c r="O29" s="1"/>
      <c r="P29" s="1"/>
    </row>
    <row r="30" spans="1:16" ht="10.5">
      <c r="A30" s="1"/>
      <c r="B30" s="26"/>
      <c r="C30" s="27">
        <v>60</v>
      </c>
      <c r="D30" s="27">
        <v>65</v>
      </c>
      <c r="E30" s="28">
        <v>38353</v>
      </c>
      <c r="F30" s="28">
        <v>38443</v>
      </c>
      <c r="G30" s="29">
        <v>0.3</v>
      </c>
      <c r="H30" s="30">
        <f>_XLL.CONTTOAER(H29)</f>
        <v>0.08328706767495864</v>
      </c>
      <c r="I30" s="30">
        <f>_XLL.CONTTOAER(I29)</f>
        <v>0.08328706767495864</v>
      </c>
      <c r="J30" s="27">
        <v>0</v>
      </c>
      <c r="K30" s="27">
        <v>100</v>
      </c>
      <c r="L30" s="27">
        <v>0</v>
      </c>
      <c r="M30" s="32">
        <f>_XLL.OPTIONBS(E30,F30,H30,I30,C30,D30,G30,J30,0)</f>
        <v>2.1333684094290106</v>
      </c>
      <c r="N30" s="32">
        <f>_XLL.OPTIONBINOM(E30,F30,H30,I30,C30,D30,G30,K30,J30,L30)</f>
        <v>2.138723081285432</v>
      </c>
      <c r="O30" s="33"/>
      <c r="P30" s="1"/>
    </row>
    <row r="31" spans="1:16" ht="10.5">
      <c r="A31" s="1"/>
      <c r="B31" s="1"/>
      <c r="C31" s="34"/>
      <c r="D31" s="34"/>
      <c r="E31" s="34"/>
      <c r="F31" s="34"/>
      <c r="G31" s="35"/>
      <c r="H31" s="34"/>
      <c r="I31" s="34"/>
      <c r="J31" s="34"/>
      <c r="K31" s="34"/>
      <c r="L31" s="34"/>
      <c r="M31" s="43">
        <v>2.1334</v>
      </c>
      <c r="N31" s="36"/>
      <c r="O31" s="1"/>
      <c r="P31" s="1"/>
    </row>
    <row r="32" spans="1:16" ht="10.5">
      <c r="A32" s="1"/>
      <c r="B32" s="1"/>
      <c r="C32" s="1"/>
      <c r="D32" s="1"/>
      <c r="E32" s="1"/>
      <c r="F32" s="1"/>
      <c r="G32" s="37"/>
      <c r="H32" s="1"/>
      <c r="I32" s="1"/>
      <c r="J32" s="1"/>
      <c r="K32" s="1"/>
      <c r="L32" s="1"/>
      <c r="M32" s="39"/>
      <c r="N32" s="38"/>
      <c r="O32" s="1"/>
      <c r="P32" s="1"/>
    </row>
    <row r="33" spans="1:16" ht="10.5">
      <c r="A33" s="1"/>
      <c r="B33" s="1"/>
      <c r="C33" s="9" t="s">
        <v>41</v>
      </c>
      <c r="D33" s="1"/>
      <c r="E33" s="1"/>
      <c r="F33" s="1"/>
      <c r="G33" s="37"/>
      <c r="H33" s="1"/>
      <c r="I33" s="1"/>
      <c r="J33" s="1"/>
      <c r="K33" s="1"/>
      <c r="L33" s="1"/>
      <c r="M33" s="39"/>
      <c r="N33" s="38"/>
      <c r="O33" s="1"/>
      <c r="P33" s="1"/>
    </row>
    <row r="34" spans="1:16" ht="10.5">
      <c r="A34" s="1"/>
      <c r="B34" s="1"/>
      <c r="C34" s="3" t="s">
        <v>42</v>
      </c>
      <c r="D34" s="1"/>
      <c r="E34" s="1"/>
      <c r="F34" s="1"/>
      <c r="G34" s="37"/>
      <c r="H34" s="1"/>
      <c r="I34" s="1"/>
      <c r="J34" s="1"/>
      <c r="K34" s="1"/>
      <c r="L34" s="1"/>
      <c r="M34" s="39"/>
      <c r="N34" s="38"/>
      <c r="O34" s="1"/>
      <c r="P34" s="1"/>
    </row>
    <row r="35" spans="1:16" ht="10.5">
      <c r="A35" s="1"/>
      <c r="B35" s="1"/>
      <c r="C35" s="3"/>
      <c r="D35" s="1"/>
      <c r="E35" s="1"/>
      <c r="F35" s="1"/>
      <c r="G35" s="37"/>
      <c r="H35" s="1"/>
      <c r="I35" s="1"/>
      <c r="J35" s="1"/>
      <c r="K35" s="1"/>
      <c r="L35" s="1"/>
      <c r="M35" s="39"/>
      <c r="N35" s="38"/>
      <c r="O35" s="1"/>
      <c r="P35" s="1"/>
    </row>
    <row r="36" spans="1:16" ht="10.5">
      <c r="A36" s="1"/>
      <c r="B36" s="1"/>
      <c r="C36" s="21"/>
      <c r="D36" s="22"/>
      <c r="E36" s="22"/>
      <c r="F36" s="22"/>
      <c r="G36" s="23" t="s">
        <v>37</v>
      </c>
      <c r="H36" s="24">
        <v>0.1</v>
      </c>
      <c r="I36" s="24">
        <v>0.05</v>
      </c>
      <c r="J36" s="22"/>
      <c r="K36" s="22"/>
      <c r="L36" s="22"/>
      <c r="M36" s="41"/>
      <c r="N36" s="25"/>
      <c r="O36" s="1"/>
      <c r="P36" s="1"/>
    </row>
    <row r="37" spans="1:16" ht="10.5">
      <c r="A37" s="1"/>
      <c r="B37" s="26"/>
      <c r="C37" s="27">
        <v>100</v>
      </c>
      <c r="D37" s="27">
        <v>95</v>
      </c>
      <c r="E37" s="28">
        <v>38353</v>
      </c>
      <c r="F37" s="28">
        <v>38534</v>
      </c>
      <c r="G37" s="29">
        <v>0.2</v>
      </c>
      <c r="H37" s="30">
        <f>_XLL.CONTTOAER(H36)</f>
        <v>0.10517091807564771</v>
      </c>
      <c r="I37" s="30">
        <f>_XLL.CONTTOAER(I36)</f>
        <v>0.05127109637602412</v>
      </c>
      <c r="J37" s="27">
        <v>1</v>
      </c>
      <c r="K37" s="27">
        <f>$K$30</f>
        <v>100</v>
      </c>
      <c r="L37" s="27">
        <v>0</v>
      </c>
      <c r="M37" s="32">
        <f>_XLL.OPTIONBS(E37,F37,H37,I37,C37,D37,G37,J37,0)</f>
        <v>2.46478755459011</v>
      </c>
      <c r="N37" s="32">
        <f>_XLL.OPTIONBINOM(E37,F37,H37,I37,C37,D37,G37,K37,J37,L37)</f>
        <v>2.4671561843236898</v>
      </c>
      <c r="O37" s="33"/>
      <c r="P37" s="1"/>
    </row>
    <row r="38" spans="1:16" ht="10.5">
      <c r="A38" s="1"/>
      <c r="B38" s="1"/>
      <c r="C38" s="44"/>
      <c r="D38" s="44"/>
      <c r="E38" s="44"/>
      <c r="F38" s="44"/>
      <c r="G38" s="45"/>
      <c r="H38" s="44"/>
      <c r="I38" s="44"/>
      <c r="J38" s="44"/>
      <c r="K38" s="44"/>
      <c r="L38" s="44"/>
      <c r="M38" s="43">
        <v>2.4648</v>
      </c>
      <c r="N38" s="43"/>
      <c r="O38" s="1"/>
      <c r="P38" s="1"/>
    </row>
    <row r="39" spans="1:16" ht="10.5">
      <c r="A39" s="1"/>
      <c r="B39" s="1"/>
      <c r="C39" s="17"/>
      <c r="D39" s="17"/>
      <c r="E39" s="17"/>
      <c r="F39" s="17"/>
      <c r="G39" s="46"/>
      <c r="H39" s="17"/>
      <c r="I39" s="17"/>
      <c r="J39" s="17"/>
      <c r="K39" s="17"/>
      <c r="L39" s="17"/>
      <c r="M39" s="39"/>
      <c r="N39" s="20"/>
      <c r="O39" s="1"/>
      <c r="P39" s="1"/>
    </row>
    <row r="40" spans="1:16" ht="10.5">
      <c r="A40" s="1"/>
      <c r="B40" s="1"/>
      <c r="C40" s="9" t="s">
        <v>43</v>
      </c>
      <c r="D40" s="17"/>
      <c r="E40" s="17"/>
      <c r="F40" s="17"/>
      <c r="G40" s="46"/>
      <c r="H40" s="17"/>
      <c r="I40" s="17"/>
      <c r="J40" s="17"/>
      <c r="K40" s="17"/>
      <c r="L40" s="17"/>
      <c r="M40" s="39"/>
      <c r="N40" s="20"/>
      <c r="O40" s="1"/>
      <c r="P40" s="1"/>
    </row>
    <row r="41" spans="1:16" ht="10.5">
      <c r="A41" s="1"/>
      <c r="B41" s="1"/>
      <c r="C41" s="3" t="s">
        <v>44</v>
      </c>
      <c r="D41" s="17"/>
      <c r="E41" s="17"/>
      <c r="F41" s="17"/>
      <c r="G41" s="46"/>
      <c r="H41" s="17"/>
      <c r="I41" s="17"/>
      <c r="J41" s="17"/>
      <c r="K41" s="17"/>
      <c r="L41" s="17"/>
      <c r="M41" s="39"/>
      <c r="N41" s="20"/>
      <c r="O41" s="1"/>
      <c r="P41" s="1"/>
    </row>
    <row r="42" spans="1:16" ht="10.5">
      <c r="A42" s="1"/>
      <c r="B42" s="1"/>
      <c r="C42" s="3"/>
      <c r="D42" s="17"/>
      <c r="E42" s="17"/>
      <c r="F42" s="17"/>
      <c r="G42" s="46"/>
      <c r="H42" s="17"/>
      <c r="I42" s="17"/>
      <c r="J42" s="17"/>
      <c r="K42" s="17"/>
      <c r="L42" s="17"/>
      <c r="M42" s="39"/>
      <c r="N42" s="20"/>
      <c r="O42" s="1"/>
      <c r="P42" s="1"/>
    </row>
    <row r="43" spans="1:16" ht="10.5">
      <c r="A43" s="1"/>
      <c r="B43" s="1"/>
      <c r="C43" s="21"/>
      <c r="D43" s="22"/>
      <c r="E43" s="22"/>
      <c r="F43" s="22"/>
      <c r="G43" s="23" t="s">
        <v>37</v>
      </c>
      <c r="H43" s="24">
        <v>0.1</v>
      </c>
      <c r="I43" s="47">
        <v>0</v>
      </c>
      <c r="J43" s="22"/>
      <c r="K43" s="22"/>
      <c r="L43" s="22"/>
      <c r="M43" s="41"/>
      <c r="N43" s="25"/>
      <c r="O43" s="1"/>
      <c r="P43" s="1"/>
    </row>
    <row r="44" spans="1:16" ht="10.5">
      <c r="A44" s="1"/>
      <c r="B44" s="26"/>
      <c r="C44" s="48">
        <v>19</v>
      </c>
      <c r="D44" s="48">
        <v>19</v>
      </c>
      <c r="E44" s="28">
        <v>38353</v>
      </c>
      <c r="F44" s="28">
        <v>38626</v>
      </c>
      <c r="G44" s="29">
        <v>0.28</v>
      </c>
      <c r="H44" s="30">
        <f>_XLL.CONTTOAER(H43)</f>
        <v>0.10517091807564771</v>
      </c>
      <c r="I44" s="30">
        <f>_XLL.CONTTOAER(I43)</f>
        <v>0</v>
      </c>
      <c r="J44" s="27">
        <v>1</v>
      </c>
      <c r="K44" s="27">
        <f>$K$30</f>
        <v>100</v>
      </c>
      <c r="L44" s="27">
        <v>0</v>
      </c>
      <c r="M44" s="32">
        <f>_XLL.OPTIONBS(E44,F44,H44,I44,C44,D44,G44,J44,0)</f>
        <v>1.7010507248855218</v>
      </c>
      <c r="N44" s="32">
        <f>_XLL.OPTIONBINOM(E44,F44,H44,I44,C44,D44,G44,K44,J44,L44)</f>
        <v>1.6968035414090408</v>
      </c>
      <c r="O44" s="33"/>
      <c r="P44" s="1"/>
    </row>
    <row r="45" spans="1:16" ht="10.5">
      <c r="A45" s="1"/>
      <c r="B45" s="1"/>
      <c r="C45" s="49"/>
      <c r="D45" s="49"/>
      <c r="E45" s="44"/>
      <c r="F45" s="44"/>
      <c r="G45" s="45"/>
      <c r="H45" s="44"/>
      <c r="I45" s="44"/>
      <c r="J45" s="44"/>
      <c r="K45" s="44"/>
      <c r="L45" s="44"/>
      <c r="M45" s="43">
        <v>1.7011</v>
      </c>
      <c r="N45" s="43"/>
      <c r="O45" s="1"/>
      <c r="P45" s="1"/>
    </row>
    <row r="46" spans="1:16" ht="10.5">
      <c r="A46" s="1"/>
      <c r="B46" s="1"/>
      <c r="C46" s="50"/>
      <c r="D46" s="50"/>
      <c r="E46" s="17"/>
      <c r="F46" s="17"/>
      <c r="G46" s="46"/>
      <c r="H46" s="17"/>
      <c r="I46" s="17"/>
      <c r="J46" s="17"/>
      <c r="K46" s="17"/>
      <c r="L46" s="17"/>
      <c r="M46" s="17"/>
      <c r="N46" s="20"/>
      <c r="O46" s="1"/>
      <c r="P46" s="1"/>
    </row>
    <row r="47" spans="1:16" ht="10.5">
      <c r="A47" s="1"/>
      <c r="B47" s="1"/>
      <c r="C47" s="51" t="s">
        <v>45</v>
      </c>
      <c r="D47" s="50"/>
      <c r="E47" s="17"/>
      <c r="F47" s="17"/>
      <c r="G47" s="46"/>
      <c r="H47" s="17"/>
      <c r="I47" s="17"/>
      <c r="J47" s="17"/>
      <c r="K47" s="17"/>
      <c r="L47" s="17"/>
      <c r="M47" s="39"/>
      <c r="N47" s="20"/>
      <c r="O47" s="1"/>
      <c r="P47" s="1"/>
    </row>
    <row r="48" spans="1:16" ht="10.5">
      <c r="A48" s="1"/>
      <c r="B48" s="1"/>
      <c r="C48" s="52" t="s">
        <v>46</v>
      </c>
      <c r="D48" s="50"/>
      <c r="E48" s="17"/>
      <c r="F48" s="17"/>
      <c r="G48" s="46"/>
      <c r="H48" s="17"/>
      <c r="I48" s="17"/>
      <c r="J48" s="17"/>
      <c r="K48" s="17"/>
      <c r="L48" s="17"/>
      <c r="M48" s="39"/>
      <c r="N48" s="20"/>
      <c r="O48" s="1"/>
      <c r="P48" s="1"/>
    </row>
    <row r="49" spans="1:16" ht="10.5">
      <c r="A49" s="1"/>
      <c r="B49" s="1"/>
      <c r="C49" s="52"/>
      <c r="D49" s="50"/>
      <c r="E49" s="17"/>
      <c r="F49" s="17"/>
      <c r="G49" s="46"/>
      <c r="H49" s="17"/>
      <c r="I49" s="17"/>
      <c r="J49" s="17"/>
      <c r="K49" s="17"/>
      <c r="L49" s="17"/>
      <c r="M49" s="39"/>
      <c r="N49" s="20"/>
      <c r="O49" s="1"/>
      <c r="P49" s="1"/>
    </row>
    <row r="50" spans="1:16" ht="10.5">
      <c r="A50" s="1"/>
      <c r="B50" s="1"/>
      <c r="C50" s="53"/>
      <c r="D50" s="54"/>
      <c r="E50" s="22"/>
      <c r="F50" s="22"/>
      <c r="G50" s="23" t="s">
        <v>37</v>
      </c>
      <c r="H50" s="24">
        <v>0.06</v>
      </c>
      <c r="I50" s="24">
        <f>6%-8%</f>
        <v>-0.020000000000000004</v>
      </c>
      <c r="J50" s="22"/>
      <c r="K50" s="22"/>
      <c r="L50" s="22"/>
      <c r="M50" s="41"/>
      <c r="N50" s="25"/>
      <c r="O50" s="1"/>
      <c r="P50" s="1"/>
    </row>
    <row r="51" spans="1:16" ht="10.5">
      <c r="A51" s="1"/>
      <c r="B51" s="26"/>
      <c r="C51" s="48">
        <v>1.56</v>
      </c>
      <c r="D51" s="48">
        <v>1.6</v>
      </c>
      <c r="E51" s="28">
        <v>38353</v>
      </c>
      <c r="F51" s="28">
        <v>38534</v>
      </c>
      <c r="G51" s="29">
        <v>0.12</v>
      </c>
      <c r="H51" s="30">
        <f>_XLL.CONTTOAER(H50)</f>
        <v>0.06183654654535964</v>
      </c>
      <c r="I51" s="30">
        <f>_XLL.CONTTOAER(I50)</f>
        <v>-0.019801326693244747</v>
      </c>
      <c r="J51" s="27">
        <v>0</v>
      </c>
      <c r="K51" s="27">
        <f>$K$30</f>
        <v>100</v>
      </c>
      <c r="L51" s="27">
        <v>0</v>
      </c>
      <c r="M51" s="32">
        <f>_XLL.OPTIONBS(E51,F51,H51,I51,C51,D51,G51,J51,0)</f>
        <v>0.029099252619475324</v>
      </c>
      <c r="N51" s="32">
        <f>_XLL.OPTIONBINOM(E51,F51,H51,I51,C51,D51,G51,K51,J51,L51)</f>
        <v>0.029215061508033366</v>
      </c>
      <c r="O51" s="33"/>
      <c r="P51" s="1"/>
    </row>
    <row r="52" spans="1:16" ht="10.5">
      <c r="A52" s="1"/>
      <c r="B52" s="1"/>
      <c r="C52" s="44"/>
      <c r="D52" s="44"/>
      <c r="E52" s="44"/>
      <c r="F52" s="44"/>
      <c r="G52" s="45"/>
      <c r="H52" s="44" t="s">
        <v>47</v>
      </c>
      <c r="I52" s="44" t="s">
        <v>48</v>
      </c>
      <c r="J52" s="44"/>
      <c r="K52" s="44"/>
      <c r="L52" s="44"/>
      <c r="M52" s="43">
        <v>0.0291</v>
      </c>
      <c r="N52" s="43"/>
      <c r="O52" s="1"/>
      <c r="P52" s="1"/>
    </row>
    <row r="53" spans="1:16" ht="10.5">
      <c r="A53" s="1"/>
      <c r="B53" s="1"/>
      <c r="C53" s="17"/>
      <c r="D53" s="17"/>
      <c r="E53" s="17"/>
      <c r="F53" s="17"/>
      <c r="G53" s="46"/>
      <c r="H53" s="17" t="s">
        <v>49</v>
      </c>
      <c r="I53" s="55" t="s">
        <v>49</v>
      </c>
      <c r="J53" s="17"/>
      <c r="K53" s="17"/>
      <c r="L53" s="17"/>
      <c r="M53" s="17"/>
      <c r="N53" s="20"/>
      <c r="O53" s="1"/>
      <c r="P53" s="1"/>
    </row>
    <row r="54" spans="1:16" ht="10.5">
      <c r="A54" s="1"/>
      <c r="B54" s="1"/>
      <c r="C54" s="1"/>
      <c r="D54" s="1"/>
      <c r="E54" s="1"/>
      <c r="F54" s="1"/>
      <c r="G54" s="37"/>
      <c r="H54" s="1"/>
      <c r="I54" s="1"/>
      <c r="J54" s="1"/>
      <c r="K54" s="1"/>
      <c r="L54" s="1"/>
      <c r="M54" s="1"/>
      <c r="N54" s="38"/>
      <c r="O54" s="1"/>
      <c r="P54" s="1"/>
    </row>
    <row r="55" spans="1:16" ht="10.5">
      <c r="A55" s="1"/>
      <c r="B55" s="1"/>
      <c r="C55" s="56"/>
      <c r="D55" s="56"/>
      <c r="E55" s="1"/>
      <c r="F55" s="1"/>
      <c r="G55" s="37"/>
      <c r="H55" s="1"/>
      <c r="I55" s="1"/>
      <c r="J55" s="1"/>
      <c r="K55" s="1"/>
      <c r="L55" s="1"/>
      <c r="M55" s="1"/>
      <c r="N55" s="1"/>
      <c r="O55" s="1"/>
      <c r="P55" s="1"/>
    </row>
    <row r="56" spans="1:16" ht="10.5">
      <c r="A56" s="1"/>
      <c r="B56" s="1"/>
      <c r="C56" s="1"/>
      <c r="D56" s="1"/>
      <c r="E56" s="1"/>
      <c r="F56" s="1"/>
      <c r="G56" s="37"/>
      <c r="H56" s="1"/>
      <c r="I56" s="1"/>
      <c r="J56" s="1"/>
      <c r="K56" s="1"/>
      <c r="L56" s="1"/>
      <c r="M56" s="1"/>
      <c r="N56" s="38"/>
      <c r="O56" s="1"/>
      <c r="P56" s="1"/>
    </row>
    <row r="57" spans="1:16" ht="10.5">
      <c r="A57" s="1"/>
      <c r="B57" s="1"/>
      <c r="C57" s="14" t="s">
        <v>50</v>
      </c>
      <c r="D57" s="1"/>
      <c r="E57" s="1"/>
      <c r="F57" s="1"/>
      <c r="G57" s="37"/>
      <c r="H57" s="1"/>
      <c r="I57" s="1"/>
      <c r="J57" s="1"/>
      <c r="K57" s="1"/>
      <c r="L57" s="1"/>
      <c r="M57" s="1"/>
      <c r="N57" s="38"/>
      <c r="O57" s="1"/>
      <c r="P57" s="1"/>
    </row>
    <row r="58" spans="1:16" ht="10.5">
      <c r="A58" s="1"/>
      <c r="B58" s="1"/>
      <c r="C58" s="1"/>
      <c r="D58" s="1"/>
      <c r="E58" s="1"/>
      <c r="F58" s="1"/>
      <c r="G58" s="37"/>
      <c r="H58" s="1"/>
      <c r="I58" s="1"/>
      <c r="J58" s="1"/>
      <c r="K58" s="1"/>
      <c r="L58" s="1"/>
      <c r="M58" s="1"/>
      <c r="N58" s="38"/>
      <c r="O58" s="1"/>
      <c r="P58" s="1"/>
    </row>
    <row r="59" spans="1:16" ht="10.5">
      <c r="A59" s="1"/>
      <c r="B59" s="1"/>
      <c r="C59" s="57" t="s">
        <v>51</v>
      </c>
      <c r="D59" s="1"/>
      <c r="E59" s="1"/>
      <c r="F59" s="1"/>
      <c r="G59" s="37"/>
      <c r="H59" s="1"/>
      <c r="I59" s="1"/>
      <c r="J59" s="1"/>
      <c r="K59" s="1"/>
      <c r="L59" s="1"/>
      <c r="M59" s="1"/>
      <c r="N59" s="38"/>
      <c r="O59" s="1"/>
      <c r="P59" s="1"/>
    </row>
    <row r="60" spans="1:16" ht="10.5">
      <c r="A60" s="1"/>
      <c r="B60" s="1"/>
      <c r="C60" s="1"/>
      <c r="D60" s="1"/>
      <c r="E60" s="1"/>
      <c r="F60" s="1"/>
      <c r="G60" s="37"/>
      <c r="H60" s="1"/>
      <c r="I60" s="1"/>
      <c r="J60" s="1"/>
      <c r="K60" s="1"/>
      <c r="L60" s="1"/>
      <c r="M60" s="1"/>
      <c r="N60" s="38"/>
      <c r="O60" s="1"/>
      <c r="P60" s="1"/>
    </row>
    <row r="61" spans="1:16" ht="10.5">
      <c r="A61" s="1"/>
      <c r="B61" s="1"/>
      <c r="C61" s="58"/>
      <c r="D61" s="59"/>
      <c r="E61" s="22"/>
      <c r="F61" s="22"/>
      <c r="G61" s="23" t="s">
        <v>52</v>
      </c>
      <c r="H61" s="24">
        <v>0.05</v>
      </c>
      <c r="I61" s="47">
        <v>0</v>
      </c>
      <c r="J61" s="22"/>
      <c r="K61" s="22"/>
      <c r="L61" s="22"/>
      <c r="M61" s="41"/>
      <c r="N61" s="25"/>
      <c r="O61" s="1"/>
      <c r="P61" s="1"/>
    </row>
    <row r="62" spans="1:16" ht="10.5">
      <c r="A62" s="1"/>
      <c r="B62" s="26"/>
      <c r="C62" s="60">
        <v>85</v>
      </c>
      <c r="D62" s="60">
        <v>85</v>
      </c>
      <c r="E62" s="28">
        <v>38353</v>
      </c>
      <c r="F62" s="28">
        <v>38534</v>
      </c>
      <c r="G62" s="29">
        <v>0.32</v>
      </c>
      <c r="H62" s="30">
        <f>_XLL.SIMPLETOAER(H61,-2)</f>
        <v>0.05062499999999992</v>
      </c>
      <c r="I62" s="30">
        <f>H62</f>
        <v>0.05062499999999992</v>
      </c>
      <c r="J62" s="27">
        <v>0</v>
      </c>
      <c r="K62" s="27">
        <f>$K$30</f>
        <v>100</v>
      </c>
      <c r="L62" s="27">
        <v>0</v>
      </c>
      <c r="M62" s="32">
        <f>_XLL.OPTIONBS(E62,F62,H62,I62,C62,D62,G62,J62,0)</f>
        <v>8.644647591757284</v>
      </c>
      <c r="N62" s="32">
        <f>_XLL.OPTIONBINOM(E62,F62,H62,I62,C62,D62,G62,K62,J62,L62)</f>
        <v>8.625654519244454</v>
      </c>
      <c r="O62" s="33"/>
      <c r="P62" s="1"/>
    </row>
    <row r="63" spans="1:16" ht="10.5">
      <c r="A63" s="1"/>
      <c r="B63" s="1"/>
      <c r="C63" s="61"/>
      <c r="D63" s="61"/>
      <c r="E63" s="34"/>
      <c r="F63" s="34"/>
      <c r="G63" s="35"/>
      <c r="H63" s="34"/>
      <c r="I63" s="34"/>
      <c r="J63" s="34"/>
      <c r="K63" s="34"/>
      <c r="L63" s="34"/>
      <c r="M63" s="62">
        <v>8.64</v>
      </c>
      <c r="N63" s="63"/>
      <c r="O63" s="1"/>
      <c r="P63" s="1"/>
    </row>
    <row r="64" spans="1:16" ht="10.5">
      <c r="A64" s="1"/>
      <c r="B64" s="1"/>
      <c r="C64" s="56"/>
      <c r="D64" s="56"/>
      <c r="E64" s="1"/>
      <c r="F64" s="1"/>
      <c r="G64" s="37"/>
      <c r="H64" s="1"/>
      <c r="I64" s="1"/>
      <c r="J64" s="1"/>
      <c r="K64" s="1"/>
      <c r="L64" s="1"/>
      <c r="M64" s="1"/>
      <c r="N64" s="4"/>
      <c r="O64" s="1"/>
      <c r="P64" s="1"/>
    </row>
    <row r="65" spans="1:16" ht="10.5">
      <c r="A65" s="1"/>
      <c r="B65" s="1"/>
      <c r="C65" s="64" t="s">
        <v>53</v>
      </c>
      <c r="D65" s="65"/>
      <c r="E65" s="17"/>
      <c r="F65" s="17"/>
      <c r="G65" s="66"/>
      <c r="H65" s="67"/>
      <c r="I65" s="68"/>
      <c r="J65" s="17"/>
      <c r="K65" s="17"/>
      <c r="L65" s="17"/>
      <c r="M65" s="39"/>
      <c r="N65" s="20"/>
      <c r="O65" s="1"/>
      <c r="P65" s="1"/>
    </row>
    <row r="66" spans="1:16" ht="10.5">
      <c r="A66" s="1"/>
      <c r="B66" s="1"/>
      <c r="C66" s="58"/>
      <c r="D66" s="59"/>
      <c r="E66" s="22"/>
      <c r="F66" s="22"/>
      <c r="G66" s="23"/>
      <c r="H66" s="24"/>
      <c r="I66" s="47"/>
      <c r="J66" s="22"/>
      <c r="K66" s="22"/>
      <c r="L66" s="22"/>
      <c r="M66" s="41"/>
      <c r="N66" s="25"/>
      <c r="O66" s="1"/>
      <c r="P66" s="1"/>
    </row>
    <row r="67" spans="1:16" ht="10.5">
      <c r="A67" s="1"/>
      <c r="B67" s="26"/>
      <c r="C67" s="60">
        <v>463</v>
      </c>
      <c r="D67" s="60">
        <v>900</v>
      </c>
      <c r="E67" s="28">
        <v>29952</v>
      </c>
      <c r="F67" s="28">
        <v>31048</v>
      </c>
      <c r="G67" s="29">
        <v>0.35</v>
      </c>
      <c r="H67" s="30">
        <v>0.1</v>
      </c>
      <c r="I67" s="30">
        <f>H67</f>
        <v>0.1</v>
      </c>
      <c r="J67" s="27">
        <v>0</v>
      </c>
      <c r="K67" s="27">
        <f>$K$30</f>
        <v>100</v>
      </c>
      <c r="L67" s="27">
        <v>0</v>
      </c>
      <c r="M67" s="32">
        <f>_XLL.OPTIONBS(E67,F67,H67,I67,C67,D67,G67,J67,0)</f>
        <v>53.58933992472177</v>
      </c>
      <c r="N67" s="32">
        <f>_XLL.OPTIONBINOM(E67,F67,H67,I67,C67,D67,G67,K67,J67,L67)</f>
        <v>53.58878208165286</v>
      </c>
      <c r="O67" s="33"/>
      <c r="P67" s="1"/>
    </row>
    <row r="68" spans="1:16" ht="10.5">
      <c r="A68" s="1"/>
      <c r="B68" s="1"/>
      <c r="C68" s="61"/>
      <c r="D68" s="61"/>
      <c r="E68" s="34"/>
      <c r="F68" s="34"/>
      <c r="G68" s="34"/>
      <c r="H68" s="34"/>
      <c r="I68" s="34"/>
      <c r="J68" s="34"/>
      <c r="K68" s="34"/>
      <c r="L68" s="34"/>
      <c r="M68" s="62">
        <v>53.59</v>
      </c>
      <c r="N68" s="63"/>
      <c r="O68" s="1"/>
      <c r="P68" s="1"/>
    </row>
    <row r="69" spans="1:16" ht="10.5">
      <c r="A69" s="1"/>
      <c r="B69" s="1"/>
      <c r="C69" s="56"/>
      <c r="D69" s="56"/>
      <c r="E69" s="1"/>
      <c r="F69" s="1"/>
      <c r="G69" s="1"/>
      <c r="H69" s="1"/>
      <c r="I69" s="1"/>
      <c r="J69" s="1"/>
      <c r="K69" s="1"/>
      <c r="L69" s="1"/>
      <c r="M69" s="1"/>
      <c r="N69" s="4"/>
      <c r="O69" s="1"/>
      <c r="P69" s="1"/>
    </row>
    <row r="70" spans="1:16" ht="10.5">
      <c r="A70" s="1"/>
      <c r="B70" s="1"/>
      <c r="C70" s="56"/>
      <c r="D70" s="56"/>
      <c r="E70" s="1"/>
      <c r="F70" s="1"/>
      <c r="G70" s="1"/>
      <c r="H70" s="1"/>
      <c r="I70" s="1"/>
      <c r="J70" s="1"/>
      <c r="K70" s="1"/>
      <c r="L70" s="1"/>
      <c r="M70" s="1"/>
      <c r="N70" s="4"/>
      <c r="O70" s="1" t="s">
        <v>54</v>
      </c>
      <c r="P70" s="1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"/>
      <c r="O71" s="1"/>
      <c r="P71" s="1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"/>
      <c r="O72" s="1" t="s">
        <v>54</v>
      </c>
      <c r="P72" s="1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"/>
      <c r="O73" s="1"/>
      <c r="P73" s="1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"/>
      <c r="O74" s="1"/>
      <c r="P74" s="1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"/>
      <c r="O75" s="1"/>
      <c r="P75" s="1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"/>
      <c r="O76" s="1"/>
      <c r="P76" s="1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"/>
      <c r="O77" s="1"/>
      <c r="P77" s="1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"/>
      <c r="O78" s="1"/>
      <c r="P78" s="1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"/>
      <c r="O79" s="1"/>
      <c r="P79" s="1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"/>
      <c r="O80" s="1" t="s">
        <v>54</v>
      </c>
      <c r="P80" s="1"/>
    </row>
  </sheetData>
  <mergeCells count="1">
    <mergeCell ref="D9:M9"/>
  </mergeCells>
  <hyperlinks>
    <hyperlink ref="C13" r:id="rId1" display="http://www.espenhaug.com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2013-03-26T10:57:55Z</dcterms:created>
  <dcterms:modified xsi:type="dcterms:W3CDTF">2013-03-26T10:57:55Z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