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cli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<sst xmlns="http://schemas.openxmlformats.org/spreadsheetml/2006/main" count="49" uniqueCount="24">
  <si>
    <t>Decline</t>
  </si>
  <si>
    <t>Category:</t>
  </si>
  <si>
    <t>Petroleum Economics</t>
  </si>
  <si>
    <t>Family:</t>
  </si>
  <si>
    <t>Decline Curve</t>
  </si>
  <si>
    <t>Arguments:</t>
  </si>
  <si>
    <t>Yrs, ResvsOrDcRate, PlateauRate, AbandonRate, [DeclineParam], [DeclineSwitch]</t>
  </si>
  <si>
    <t>Meaning:</t>
  </si>
  <si>
    <t>Production in decline up to, or at, a certain time</t>
  </si>
  <si>
    <t>Description:</t>
  </si>
  <si>
    <t>Reserves</t>
  </si>
  <si>
    <t>Plateau Rate</t>
  </si>
  <si>
    <t>Decline Rate</t>
  </si>
  <si>
    <t>Abandon Rate</t>
  </si>
  <si>
    <t>DeclineParam</t>
  </si>
  <si>
    <t>Cumulative Production</t>
  </si>
  <si>
    <t>Instantaneous Production Rate</t>
  </si>
  <si>
    <t>Inst Production Rate Given a Decline Rate</t>
  </si>
  <si>
    <t>Yrs</t>
  </si>
  <si>
    <t>Function</t>
  </si>
  <si>
    <t>Exponential</t>
  </si>
  <si>
    <t>Harmonic</t>
  </si>
  <si>
    <t>Hyperbolic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</si>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</sst>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m bbl&quot;_);\(#,##0\ &quot;mm bbl&quot;\);"/>
    <numFmt numFmtId="166" formatCode="_(\ ###00\ &quot;mb/yr&quot;_);\(###00\ &quot;mb/yr&quot;\);"/>
    <numFmt numFmtId="167" formatCode="_(\ #,##0\ &quot;bopd&quot;_);\(#,##0\ &quot;bopd&quot;\);"/>
    <numFmt numFmtId="168" formatCode="_(\ \+#,##0.00_);\ _(\ \-#,##0.00_);"/>
    <numFmt numFmtId="169" formatCode="_(\ ###0_);\(###0\);"/>
    <numFmt numFmtId="170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166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67" fontId="1" fillId="0" borderId="4" xfId="0" applyNumberFormat="1" applyFont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0" fontId="1" fillId="0" borderId="2" xfId="0" applyNumberFormat="1" applyFont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2.8515625" style="4" bestFit="1" customWidth="1"/>
    <col min="5" max="5" width="12.7109375" style="4" bestFit="1" customWidth="1"/>
    <col min="6" max="6" width="16.00390625" style="4" customWidth="1"/>
    <col min="7" max="7" width="9.140625" style="4" customWidth="1"/>
    <col min="8" max="10" width="13.28125" style="4" bestFit="1" customWidth="1"/>
    <col min="11" max="11" width="9.140625" style="4" customWidth="1"/>
    <col min="12" max="14" width="13.28125" style="4" bestFit="1" customWidth="1"/>
    <col min="15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/>
      <c r="E9" s="7"/>
      <c r="F9" s="7"/>
      <c r="G9" s="7"/>
      <c r="H9" s="7"/>
      <c r="I9" s="7"/>
      <c r="J9" s="7"/>
      <c r="K9" s="8"/>
      <c r="L9" s="8"/>
      <c r="M9" s="8"/>
      <c r="N9" s="1"/>
      <c r="O9" s="1"/>
    </row>
    <row r="10" spans="1:15" ht="10.5">
      <c r="A10" s="1"/>
      <c r="B10" s="1"/>
      <c r="C10" s="5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0" t="s">
        <v>10</v>
      </c>
      <c r="D11" s="11">
        <v>100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3" t="s">
        <v>11</v>
      </c>
      <c r="D12" s="14">
        <v>10</v>
      </c>
      <c r="E12" s="12"/>
      <c r="F12" s="1"/>
      <c r="G12" s="1"/>
      <c r="H12" s="1"/>
      <c r="I12" s="1"/>
      <c r="J12" s="1"/>
      <c r="K12" s="1"/>
      <c r="L12" s="15" t="s">
        <v>12</v>
      </c>
      <c r="M12" s="15"/>
      <c r="N12" s="15"/>
      <c r="O12" s="1"/>
    </row>
    <row r="13" spans="1:15" ht="10.5">
      <c r="A13" s="1"/>
      <c r="B13" s="1"/>
      <c r="C13" s="13" t="s">
        <v>13</v>
      </c>
      <c r="D13" s="14">
        <v>2</v>
      </c>
      <c r="E13" s="16">
        <f>D13/0.000365</f>
        <v>5479.452054794521</v>
      </c>
      <c r="F13" s="1"/>
      <c r="G13" s="1"/>
      <c r="H13" s="1"/>
      <c r="I13" s="1"/>
      <c r="J13" s="1"/>
      <c r="K13" s="10"/>
      <c r="L13" s="17">
        <f>-_XLL.DECLINERATE($D$11,$D$12,$D$13,L15)</f>
        <v>-0.08</v>
      </c>
      <c r="M13" s="17">
        <f>-_XLL.DECLINERATE($D$11,$D$12,$D$13,M15)</f>
        <v>-0.16094379124341004</v>
      </c>
      <c r="N13" s="17">
        <f>-_XLL.DECLINERATE($D$11,$D$12,$D$13,N15)</f>
        <v>-0.11055728090000844</v>
      </c>
      <c r="O13" s="18"/>
    </row>
    <row r="14" spans="1:15" ht="10.5">
      <c r="A14" s="1"/>
      <c r="B14" s="1"/>
      <c r="C14" s="1"/>
      <c r="D14" s="19"/>
      <c r="E14" s="20"/>
      <c r="F14" s="15"/>
      <c r="G14" s="1"/>
      <c r="H14" s="15"/>
      <c r="I14" s="15"/>
      <c r="J14" s="15"/>
      <c r="K14" s="1"/>
      <c r="L14" s="19"/>
      <c r="M14" s="19"/>
      <c r="N14" s="19"/>
      <c r="O14" s="1"/>
    </row>
    <row r="15" spans="1:15" ht="10.5">
      <c r="A15" s="1"/>
      <c r="B15" s="1"/>
      <c r="C15" s="10" t="s">
        <v>14</v>
      </c>
      <c r="D15" s="14">
        <v>0</v>
      </c>
      <c r="E15" s="21">
        <v>1</v>
      </c>
      <c r="F15" s="22">
        <v>0.5</v>
      </c>
      <c r="G15" s="23"/>
      <c r="H15" s="14">
        <v>0</v>
      </c>
      <c r="I15" s="21">
        <v>1</v>
      </c>
      <c r="J15" s="22">
        <v>0.5</v>
      </c>
      <c r="K15" s="23"/>
      <c r="L15" s="14">
        <v>0</v>
      </c>
      <c r="M15" s="21">
        <v>1</v>
      </c>
      <c r="N15" s="22">
        <v>0.5</v>
      </c>
      <c r="O15" s="18"/>
    </row>
    <row r="16" spans="1:15" ht="10.5">
      <c r="A16" s="1"/>
      <c r="B16" s="1"/>
      <c r="C16" s="1"/>
      <c r="D16" s="24" t="str">
        <f>_XLL.DESCRIBEDECLINE(D15)</f>
        <v>Exponential Decline</v>
      </c>
      <c r="E16" s="24" t="str">
        <f>_XLL.DESCRIBEDECLINE(E15)</f>
        <v>Harmonic Decline</v>
      </c>
      <c r="F16" s="24" t="str">
        <f>_XLL.DESCRIBEDECLINE(F15)</f>
        <v>Hyperbolic Decline, b=0.500.</v>
      </c>
      <c r="G16" s="1"/>
      <c r="H16" s="24" t="str">
        <f>_XLL.DESCRIBEDECLINE(H15)</f>
        <v>Exponential Decline</v>
      </c>
      <c r="I16" s="24" t="str">
        <f>_XLL.DESCRIBEDECLINE(I15)</f>
        <v>Harmonic Decline</v>
      </c>
      <c r="J16" s="24" t="str">
        <f>_XLL.DESCRIBEDECLINE(J15)</f>
        <v>Hyperbolic Decline, b=0.500.</v>
      </c>
      <c r="K16" s="1"/>
      <c r="L16" s="24" t="str">
        <f>_XLL.DESCRIBEDECLINE(L15)</f>
        <v>Exponential Decline</v>
      </c>
      <c r="M16" s="24" t="str">
        <f>_XLL.DESCRIBEDECLINE(M15)</f>
        <v>Harmonic Decline</v>
      </c>
      <c r="N16" s="24" t="str">
        <f>_XLL.DESCRIBEDECLINE(N15)</f>
        <v>Hyperbolic Decline, b=0.500.</v>
      </c>
      <c r="O16" s="1"/>
    </row>
    <row r="17" spans="1:15" ht="10.5">
      <c r="A17" s="1"/>
      <c r="B17" s="1"/>
      <c r="C17" s="1"/>
      <c r="D17" s="1"/>
      <c r="E17" s="25"/>
      <c r="F17" s="25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26" t="s">
        <v>15</v>
      </c>
      <c r="E18" s="26"/>
      <c r="F18" s="26"/>
      <c r="G18" s="1"/>
      <c r="H18" s="26" t="s">
        <v>16</v>
      </c>
      <c r="I18" s="26"/>
      <c r="J18" s="26"/>
      <c r="K18" s="1"/>
      <c r="L18" s="26" t="s">
        <v>17</v>
      </c>
      <c r="M18" s="26"/>
      <c r="N18" s="26"/>
      <c r="O18" s="1"/>
    </row>
    <row r="19" spans="1:15" ht="10.5">
      <c r="A19" s="1"/>
      <c r="B19" s="1"/>
      <c r="C19" s="1"/>
      <c r="D19" s="27" t="s">
        <v>0</v>
      </c>
      <c r="E19" s="27" t="s">
        <v>0</v>
      </c>
      <c r="F19" s="27" t="s">
        <v>0</v>
      </c>
      <c r="G19" s="1"/>
      <c r="H19" s="27" t="s">
        <v>0</v>
      </c>
      <c r="I19" s="27" t="s">
        <v>0</v>
      </c>
      <c r="J19" s="27" t="s">
        <v>0</v>
      </c>
      <c r="K19" s="1"/>
      <c r="L19" s="27" t="s">
        <v>0</v>
      </c>
      <c r="M19" s="27" t="s">
        <v>0</v>
      </c>
      <c r="N19" s="27" t="s">
        <v>0</v>
      </c>
      <c r="O19" s="1"/>
    </row>
    <row r="20" spans="1:15" ht="10.5">
      <c r="A20" s="1"/>
      <c r="B20" s="1"/>
      <c r="C20" s="1" t="s">
        <v>18</v>
      </c>
      <c r="D20" s="28" t="s">
        <v>19</v>
      </c>
      <c r="E20" s="28" t="s">
        <v>19</v>
      </c>
      <c r="F20" s="28" t="s">
        <v>19</v>
      </c>
      <c r="G20" s="1"/>
      <c r="H20" s="28" t="s">
        <v>19</v>
      </c>
      <c r="I20" s="28" t="s">
        <v>19</v>
      </c>
      <c r="J20" s="28" t="s">
        <v>19</v>
      </c>
      <c r="K20" s="1"/>
      <c r="L20" s="28" t="s">
        <v>19</v>
      </c>
      <c r="M20" s="28" t="s">
        <v>19</v>
      </c>
      <c r="N20" s="28" t="s">
        <v>19</v>
      </c>
      <c r="O20" s="1"/>
    </row>
    <row r="21" spans="1:15" ht="10.5">
      <c r="A21" s="1"/>
      <c r="B21" s="1"/>
      <c r="C21" s="1"/>
      <c r="D21" s="29" t="s">
        <v>20</v>
      </c>
      <c r="E21" s="29" t="s">
        <v>21</v>
      </c>
      <c r="F21" s="29" t="s">
        <v>22</v>
      </c>
      <c r="G21" s="1"/>
      <c r="H21" s="29" t="s">
        <v>20</v>
      </c>
      <c r="I21" s="29" t="s">
        <v>21</v>
      </c>
      <c r="J21" s="29" t="s">
        <v>22</v>
      </c>
      <c r="K21" s="1"/>
      <c r="L21" s="29" t="s">
        <v>20</v>
      </c>
      <c r="M21" s="29" t="s">
        <v>21</v>
      </c>
      <c r="N21" s="29" t="s">
        <v>22</v>
      </c>
      <c r="O21" s="1"/>
    </row>
    <row r="22" spans="1:15" ht="10.5">
      <c r="A22" s="1"/>
      <c r="B22" s="1"/>
      <c r="C22" s="30">
        <v>1</v>
      </c>
      <c r="D22" s="31">
        <f>_XLL.DECLINE($C22,$D$11,$D$12,$D$13,D$15)</f>
        <v>9.61045670167053</v>
      </c>
      <c r="E22" s="31">
        <f>_XLL.DECLINE($C22,$D$11,$D$12,$D$13,E$15)</f>
        <v>9.272385489521122</v>
      </c>
      <c r="F22" s="31">
        <f>_XLL.DECLINE($C22,$D$11,$D$12,$D$13,F$15)</f>
        <v>9.476170194950319</v>
      </c>
      <c r="G22" s="32"/>
      <c r="H22" s="33">
        <f>_XLL.DECLINE($C22,$D$11,$D$12,$D$13,H$15,1)/0.000365</f>
        <v>25290.85880511331</v>
      </c>
      <c r="I22" s="33">
        <f>_XLL.DECLINE($C22,$D$11,$D$12,$D$13,I$15,1)/0.000365</f>
        <v>23599.12726233646</v>
      </c>
      <c r="J22" s="33">
        <f>_XLL.DECLINE($C22,$D$11,$D$12,$D$13,J$15,1)/0.000365</f>
        <v>24602.137414702556</v>
      </c>
      <c r="K22" s="23"/>
      <c r="L22" s="33">
        <f>_XLL.DECLINE($C22,L$13,$D$12,$D$13,L$15,1)/0.000365</f>
        <v>25290.85880511331</v>
      </c>
      <c r="M22" s="33">
        <f>_XLL.DECLINE($C22,M$13,$D$12,$D$13,M$15,1)/0.000365</f>
        <v>23599.12726233646</v>
      </c>
      <c r="N22" s="33">
        <f>_XLL.DECLINE($C22,N$13,$D$12,$D$13,N$15,1)/0.000365</f>
        <v>24602.137414702556</v>
      </c>
      <c r="O22" s="18"/>
    </row>
    <row r="23" spans="1:15" ht="10.5">
      <c r="A23" s="1"/>
      <c r="B23" s="1"/>
      <c r="C23" s="30">
        <f aca="true" t="shared" si="0" ref="C23:C43">C22+1</f>
        <v>2</v>
      </c>
      <c r="D23" s="31">
        <f>_XLL.DECLINE($C23,$D$11,$D$12,$D$13,D$15)</f>
        <v>18.482026379223583</v>
      </c>
      <c r="E23" s="31">
        <f>_XLL.DECLINE($C23,$D$11,$D$12,$D$13,E$15)</f>
        <v>17.339016293664088</v>
      </c>
      <c r="F23" s="31">
        <f>_XLL.DECLINE($C23,$D$11,$D$12,$D$13,F$15)</f>
        <v>18.008976523742895</v>
      </c>
      <c r="G23" s="32"/>
      <c r="H23" s="33">
        <f>_XLL.DECLINE($C23,$D$11,$D$12,$D$13,H$15,1)/0.000365</f>
        <v>23346.405177156477</v>
      </c>
      <c r="I23" s="33">
        <f>_XLL.DECLINE($C23,$D$11,$D$12,$D$13,I$15,1)/0.000365</f>
        <v>20725.862499162835</v>
      </c>
      <c r="J23" s="33">
        <f>_XLL.DECLINE($C23,$D$11,$D$12,$D$13,J$15,1)/0.000365</f>
        <v>22213.920235118007</v>
      </c>
      <c r="K23" s="23"/>
      <c r="L23" s="33">
        <f>_XLL.DECLINE($C23,L$13,$D$12,$D$13,L$15,1)/0.000365</f>
        <v>23346.405177156477</v>
      </c>
      <c r="M23" s="33">
        <f>_XLL.DECLINE($C23,M$13,$D$12,$D$13,M$15,1)/0.000365</f>
        <v>20725.862499162835</v>
      </c>
      <c r="N23" s="33">
        <f>_XLL.DECLINE($C23,N$13,$D$12,$D$13,N$15,1)/0.000365</f>
        <v>22213.920235118007</v>
      </c>
      <c r="O23" s="18"/>
    </row>
    <row r="24" spans="1:15" ht="10.5">
      <c r="A24" s="1"/>
      <c r="B24" s="1"/>
      <c r="C24" s="30">
        <f t="shared" si="0"/>
        <v>3</v>
      </c>
      <c r="D24" s="31">
        <f>_XLL.DECLINE($C24,$D$11,$D$12,$D$13,D$15)</f>
        <v>26.671517366680817</v>
      </c>
      <c r="E24" s="31">
        <f>_XLL.DECLINE($C24,$D$11,$D$12,$D$13,E$15)</f>
        <v>24.477697925711738</v>
      </c>
      <c r="F24" s="31">
        <f>_XLL.DECLINE($C24,$D$11,$D$12,$D$13,F$15)</f>
        <v>25.732609066686376</v>
      </c>
      <c r="G24" s="32"/>
      <c r="H24" s="33">
        <f>_XLL.DECLINE($C24,$D$11,$D$12,$D$13,H$15,1)/0.000365</f>
        <v>21551.448248398727</v>
      </c>
      <c r="I24" s="33">
        <f>_XLL.DECLINE($C24,$D$11,$D$12,$D$13,I$15,1)/0.000365</f>
        <v>18476.315486265776</v>
      </c>
      <c r="J24" s="33">
        <f>_XLL.DECLINE($C24,$D$11,$D$12,$D$13,J$15,1)/0.000365</f>
        <v>20157.295871504106</v>
      </c>
      <c r="K24" s="23"/>
      <c r="L24" s="33">
        <f>_XLL.DECLINE($C24,L$13,$D$12,$D$13,L$15,1)/0.000365</f>
        <v>21551.448248398727</v>
      </c>
      <c r="M24" s="33">
        <f>_XLL.DECLINE($C24,M$13,$D$12,$D$13,M$15,1)/0.000365</f>
        <v>18476.315486265776</v>
      </c>
      <c r="N24" s="33">
        <f>_XLL.DECLINE($C24,N$13,$D$12,$D$13,N$15,1)/0.000365</f>
        <v>20157.295871504106</v>
      </c>
      <c r="O24" s="18"/>
    </row>
    <row r="25" spans="1:15" ht="10.5">
      <c r="A25" s="1"/>
      <c r="B25" s="1"/>
      <c r="C25" s="30">
        <f t="shared" si="0"/>
        <v>4</v>
      </c>
      <c r="D25" s="31">
        <f>_XLL.DECLINE($C25,$D$11,$D$12,$D$13,D$15)</f>
        <v>34.231370365788635</v>
      </c>
      <c r="E25" s="31">
        <f>_XLL.DECLINE($C25,$D$11,$D$12,$D$13,E$15)</f>
        <v>30.88006828202299</v>
      </c>
      <c r="F25" s="31">
        <f>_XLL.DECLINE($C25,$D$11,$D$12,$D$13,F$15)</f>
        <v>32.75695929875483</v>
      </c>
      <c r="G25" s="32"/>
      <c r="H25" s="33">
        <f>_XLL.DECLINE($C25,$D$11,$D$12,$D$13,H$15,1)/0.000365</f>
        <v>19894.494166402495</v>
      </c>
      <c r="I25" s="33">
        <f>_XLL.DECLINE($C25,$D$11,$D$12,$D$13,I$15,1)/0.000365</f>
        <v>16667.27959989099</v>
      </c>
      <c r="J25" s="33">
        <f>_XLL.DECLINE($C25,$D$11,$D$12,$D$13,J$15,1)/0.000365</f>
        <v>18373.602440073308</v>
      </c>
      <c r="K25" s="23"/>
      <c r="L25" s="33">
        <f>_XLL.DECLINE($C25,L$13,$D$12,$D$13,L$15,1)/0.000365</f>
        <v>19894.494166402495</v>
      </c>
      <c r="M25" s="33">
        <f>_XLL.DECLINE($C25,M$13,$D$12,$D$13,M$15,1)/0.000365</f>
        <v>16667.27959989099</v>
      </c>
      <c r="N25" s="33">
        <f>_XLL.DECLINE($C25,N$13,$D$12,$D$13,N$15,1)/0.000365</f>
        <v>18373.602440073308</v>
      </c>
      <c r="O25" s="18"/>
    </row>
    <row r="26" spans="1:15" ht="10.5">
      <c r="A26" s="1"/>
      <c r="B26" s="1"/>
      <c r="C26" s="30">
        <f t="shared" si="0"/>
        <v>5</v>
      </c>
      <c r="D26" s="31">
        <f>_XLL.DECLINE($C26,$D$11,$D$12,$D$13,D$15)</f>
        <v>41.20999424554508</v>
      </c>
      <c r="E26" s="31">
        <f>_XLL.DECLINE($C26,$D$11,$D$12,$D$13,E$15)</f>
        <v>36.68391754498437</v>
      </c>
      <c r="F26" s="31">
        <f>_XLL.DECLINE($C26,$D$11,$D$12,$D$13,F$15)</f>
        <v>39.17288176704499</v>
      </c>
      <c r="G26" s="32"/>
      <c r="H26" s="33">
        <f>_XLL.DECLINE($C26,$D$11,$D$12,$D$13,H$15,1)/0.000365</f>
        <v>18364.93276809971</v>
      </c>
      <c r="I26" s="33">
        <f>_XLL.DECLINE($C26,$D$11,$D$12,$D$13,I$15,1)/0.000365</f>
        <v>15180.901258665332</v>
      </c>
      <c r="J26" s="33">
        <f>_XLL.DECLINE($C26,$D$11,$D$12,$D$13,J$15,1)/0.000365</f>
        <v>16816.599078738465</v>
      </c>
      <c r="K26" s="23"/>
      <c r="L26" s="33">
        <f>_XLL.DECLINE($C26,L$13,$D$12,$D$13,L$15,1)/0.000365</f>
        <v>18364.93276809971</v>
      </c>
      <c r="M26" s="33">
        <f>_XLL.DECLINE($C26,M$13,$D$12,$D$13,M$15,1)/0.000365</f>
        <v>15180.901258665332</v>
      </c>
      <c r="N26" s="33">
        <f>_XLL.DECLINE($C26,N$13,$D$12,$D$13,N$15,1)/0.000365</f>
        <v>16816.599078738465</v>
      </c>
      <c r="O26" s="18"/>
    </row>
    <row r="27" spans="1:15" ht="10.5">
      <c r="A27" s="1"/>
      <c r="B27" s="1"/>
      <c r="C27" s="30">
        <f t="shared" si="0"/>
        <v>6</v>
      </c>
      <c r="D27" s="31">
        <f>_XLL.DECLINE($C27,$D$11,$D$12,$D$13,D$15)</f>
        <v>47.65207602423239</v>
      </c>
      <c r="E27" s="31">
        <f>_XLL.DECLINE($C27,$D$11,$D$12,$D$13,E$15)</f>
        <v>41.991645610958905</v>
      </c>
      <c r="F27" s="31">
        <f>_XLL.DECLINE($C27,$D$11,$D$12,$D$13,F$15)</f>
        <v>45.05614527250746</v>
      </c>
      <c r="G27" s="32"/>
      <c r="H27" s="33">
        <f>_XLL.DECLINE($C27,$D$11,$D$12,$D$13,H$15,1)/0.000365</f>
        <v>16952.96963852441</v>
      </c>
      <c r="I27" s="33">
        <f>_XLL.DECLINE($C27,$D$11,$D$12,$D$13,I$15,1)/0.000365</f>
        <v>13937.92516512231</v>
      </c>
      <c r="J27" s="33">
        <f>_XLL.DECLINE($C27,$D$11,$D$12,$D$13,J$15,1)/0.000365</f>
        <v>15449.438560253373</v>
      </c>
      <c r="K27" s="23"/>
      <c r="L27" s="33">
        <f>_XLL.DECLINE($C27,L$13,$D$12,$D$13,L$15,1)/0.000365</f>
        <v>16952.96963852441</v>
      </c>
      <c r="M27" s="33">
        <f>_XLL.DECLINE($C27,M$13,$D$12,$D$13,M$15,1)/0.000365</f>
        <v>13937.92516512231</v>
      </c>
      <c r="N27" s="33">
        <f>_XLL.DECLINE($C27,N$13,$D$12,$D$13,N$15,1)/0.000365</f>
        <v>15449.438560253373</v>
      </c>
      <c r="O27" s="18"/>
    </row>
    <row r="28" spans="1:15" ht="10.5">
      <c r="A28" s="1"/>
      <c r="B28" s="1"/>
      <c r="C28" s="30">
        <f t="shared" si="0"/>
        <v>7</v>
      </c>
      <c r="D28" s="31">
        <f>_XLL.DECLINE($C28,$D$11,$D$12,$D$13,D$15)</f>
        <v>53.59886701889814</v>
      </c>
      <c r="E28" s="31">
        <f>_XLL.DECLINE($C28,$D$11,$D$12,$D$13,E$15)</f>
        <v>46.881431655292076</v>
      </c>
      <c r="F28" s="31">
        <f>_XLL.DECLINE($C28,$D$11,$D$12,$D$13,F$15)</f>
        <v>50.47043917603795</v>
      </c>
      <c r="G28" s="32"/>
      <c r="H28" s="33">
        <f>_XLL.DECLINE($C28,$D$11,$D$12,$D$13,H$15,1)/0.000365</f>
        <v>15649.563393118216</v>
      </c>
      <c r="I28" s="33">
        <f>_XLL.DECLINE($C28,$D$11,$D$12,$D$13,I$15,1)/0.000365</f>
        <v>12883.088514658079</v>
      </c>
      <c r="J28" s="33">
        <f>_XLL.DECLINE($C28,$D$11,$D$12,$D$13,J$15,1)/0.000365</f>
        <v>14242.467042897097</v>
      </c>
      <c r="K28" s="23"/>
      <c r="L28" s="33">
        <f>_XLL.DECLINE($C28,L$13,$D$12,$D$13,L$15,1)/0.000365</f>
        <v>15649.563393118216</v>
      </c>
      <c r="M28" s="33">
        <f>_XLL.DECLINE($C28,M$13,$D$12,$D$13,M$15,1)/0.000365</f>
        <v>12883.088514658079</v>
      </c>
      <c r="N28" s="33">
        <f>_XLL.DECLINE($C28,N$13,$D$12,$D$13,N$15,1)/0.000365</f>
        <v>14242.467042897097</v>
      </c>
      <c r="O28" s="18"/>
    </row>
    <row r="29" spans="1:15" ht="10.5">
      <c r="A29" s="1"/>
      <c r="B29" s="1"/>
      <c r="C29" s="30">
        <f t="shared" si="0"/>
        <v>8</v>
      </c>
      <c r="D29" s="31">
        <f>_XLL.DECLINE($C29,$D$11,$D$12,$D$13,D$15)</f>
        <v>59.088446994618934</v>
      </c>
      <c r="E29" s="31">
        <f>_XLL.DECLINE($C29,$D$11,$D$12,$D$13,E$15)</f>
        <v>51.41431761333153</v>
      </c>
      <c r="F29" s="31">
        <f>_XLL.DECLINE($C29,$D$11,$D$12,$D$13,F$15)</f>
        <v>55.469688339330766</v>
      </c>
      <c r="G29" s="32"/>
      <c r="H29" s="33">
        <f>_XLL.DECLINE($C29,$D$11,$D$12,$D$13,H$15,1)/0.000365</f>
        <v>14446.367782001333</v>
      </c>
      <c r="I29" s="33">
        <f>_XLL.DECLINE($C29,$D$11,$D$12,$D$13,I$15,1)/0.000365</f>
        <v>11976.68086918289</v>
      </c>
      <c r="J29" s="33">
        <f>_XLL.DECLINE($C29,$D$11,$D$12,$D$13,J$15,1)/0.000365</f>
        <v>13171.602416363381</v>
      </c>
      <c r="K29" s="23"/>
      <c r="L29" s="33">
        <f>_XLL.DECLINE($C29,L$13,$D$12,$D$13,L$15,1)/0.000365</f>
        <v>14446.367782001333</v>
      </c>
      <c r="M29" s="33">
        <f>_XLL.DECLINE($C29,M$13,$D$12,$D$13,M$15,1)/0.000365</f>
        <v>11976.68086918289</v>
      </c>
      <c r="N29" s="33">
        <f>_XLL.DECLINE($C29,N$13,$D$12,$D$13,N$15,1)/0.000365</f>
        <v>13171.602416363381</v>
      </c>
      <c r="O29" s="18"/>
    </row>
    <row r="30" spans="1:15" ht="10.5">
      <c r="A30" s="1"/>
      <c r="B30" s="1"/>
      <c r="C30" s="30">
        <f t="shared" si="0"/>
        <v>9</v>
      </c>
      <c r="D30" s="31">
        <f>_XLL.DECLINE($C30,$D$11,$D$12,$D$13,D$15)</f>
        <v>64.15596800500353</v>
      </c>
      <c r="E30" s="31">
        <f>_XLL.DECLINE($C30,$D$11,$D$12,$D$13,E$15)</f>
        <v>55.63887766375855</v>
      </c>
      <c r="F30" s="31">
        <f>_XLL.DECLINE($C30,$D$11,$D$12,$D$13,F$15)</f>
        <v>60.09985534672175</v>
      </c>
      <c r="G30" s="32"/>
      <c r="H30" s="33">
        <f>_XLL.DECLINE($C30,$D$11,$D$12,$D$13,H$15,1)/0.000365</f>
        <v>13335.678245478677</v>
      </c>
      <c r="I30" s="33">
        <f>_XLL.DECLINE($C30,$D$11,$D$12,$D$13,I$15,1)/0.000365</f>
        <v>11189.432736170693</v>
      </c>
      <c r="J30" s="33">
        <f>_XLL.DECLINE($C30,$D$11,$D$12,$D$13,J$15,1)/0.000365</f>
        <v>12217.123668854654</v>
      </c>
      <c r="K30" s="23"/>
      <c r="L30" s="33">
        <f>_XLL.DECLINE($C30,L$13,$D$12,$D$13,L$15,1)/0.000365</f>
        <v>13335.678245478677</v>
      </c>
      <c r="M30" s="33">
        <f>_XLL.DECLINE($C30,M$13,$D$12,$D$13,M$15,1)/0.000365</f>
        <v>11189.432736170693</v>
      </c>
      <c r="N30" s="33">
        <f>_XLL.DECLINE($C30,N$13,$D$12,$D$13,N$15,1)/0.000365</f>
        <v>12217.123668854654</v>
      </c>
      <c r="O30" s="18"/>
    </row>
    <row r="31" spans="1:15" ht="10.5">
      <c r="A31" s="1"/>
      <c r="B31" s="1"/>
      <c r="C31" s="30">
        <f t="shared" si="0"/>
        <v>10</v>
      </c>
      <c r="D31" s="31">
        <f>_XLL.DECLINE($C31,$D$11,$D$12,$D$13,D$15)</f>
        <v>68.83387948534731</v>
      </c>
      <c r="E31" s="31">
        <f>_XLL.DECLINE($C31,$D$11,$D$12,$D$13,E$15)</f>
        <v>59.5943982374714</v>
      </c>
      <c r="F31" s="31">
        <f>_XLL.DECLINE($C31,$D$11,$D$12,$D$13,F$15)</f>
        <v>64.40035777631469</v>
      </c>
      <c r="G31" s="32"/>
      <c r="H31" s="33">
        <f>_XLL.DECLINE($C31,$D$11,$D$12,$D$13,H$15,1)/0.000365</f>
        <v>12310.382578554016</v>
      </c>
      <c r="I31" s="33">
        <f>_XLL.DECLINE($C31,$D$11,$D$12,$D$13,I$15,1)/0.000365</f>
        <v>10499.29570787</v>
      </c>
      <c r="J31" s="33">
        <f>_XLL.DECLINE($C31,$D$11,$D$12,$D$13,J$15,1)/0.000365</f>
        <v>11362.756388266671</v>
      </c>
      <c r="K31" s="23"/>
      <c r="L31" s="33">
        <f>_XLL.DECLINE($C31,L$13,$D$12,$D$13,L$15,1)/0.000365</f>
        <v>12310.382578554016</v>
      </c>
      <c r="M31" s="33">
        <f>_XLL.DECLINE($C31,M$13,$D$12,$D$13,M$15,1)/0.000365</f>
        <v>10499.29570787</v>
      </c>
      <c r="N31" s="33">
        <f>_XLL.DECLINE($C31,N$13,$D$12,$D$13,N$15,1)/0.000365</f>
        <v>11362.756388266671</v>
      </c>
      <c r="O31" s="18"/>
    </row>
    <row r="32" spans="1:15" ht="10.5">
      <c r="A32" s="1"/>
      <c r="B32" s="1"/>
      <c r="C32" s="30">
        <f t="shared" si="0"/>
        <v>11</v>
      </c>
      <c r="D32" s="31">
        <f>_XLL.DECLINE($C32,$D$11,$D$12,$D$13,D$15)</f>
        <v>73.15213603980233</v>
      </c>
      <c r="E32" s="31">
        <f>_XLL.DECLINE($C32,$D$11,$D$12,$D$13,E$15)</f>
        <v>63.31310465566618</v>
      </c>
      <c r="F32" s="31">
        <f>_XLL.DECLINE($C32,$D$11,$D$12,$D$13,F$15)</f>
        <v>68.40519315151032</v>
      </c>
      <c r="G32" s="32"/>
      <c r="H32" s="33">
        <f>_XLL.DECLINE($C32,$D$11,$D$12,$D$13,H$15,1)/0.000365</f>
        <v>11363.915388536476</v>
      </c>
      <c r="I32" s="33">
        <f>_XLL.DECLINE($C32,$D$11,$D$12,$D$13,I$15,1)/0.000365</f>
        <v>9889.344936693898</v>
      </c>
      <c r="J32" s="33">
        <f>_XLL.DECLINE($C32,$D$11,$D$12,$D$13,J$15,1)/0.000365</f>
        <v>10594.974414344912</v>
      </c>
      <c r="K32" s="23"/>
      <c r="L32" s="33">
        <f>_XLL.DECLINE($C32,L$13,$D$12,$D$13,L$15,1)/0.000365</f>
        <v>11363.915388536476</v>
      </c>
      <c r="M32" s="33">
        <f>_XLL.DECLINE($C32,M$13,$D$12,$D$13,M$15,1)/0.000365</f>
        <v>9889.344936693898</v>
      </c>
      <c r="N32" s="33">
        <f>_XLL.DECLINE($C32,N$13,$D$12,$D$13,N$15,1)/0.000365</f>
        <v>10594.974414344912</v>
      </c>
      <c r="O32" s="18"/>
    </row>
    <row r="33" spans="1:15" ht="10.5">
      <c r="A33" s="1"/>
      <c r="B33" s="1"/>
      <c r="C33" s="30">
        <f t="shared" si="0"/>
        <v>12</v>
      </c>
      <c r="D33" s="31">
        <f>_XLL.DECLINE($C33,$D$11,$D$12,$D$13,D$15)</f>
        <v>77.13838925311099</v>
      </c>
      <c r="E33" s="31">
        <f>_XLL.DECLINE($C33,$D$11,$D$12,$D$13,E$15)</f>
        <v>66.82175806652813</v>
      </c>
      <c r="F33" s="31">
        <f>_XLL.DECLINE($C33,$D$11,$D$12,$D$13,F$15)</f>
        <v>72.1438395764486</v>
      </c>
      <c r="G33" s="32"/>
      <c r="H33" s="33">
        <f>_XLL.DECLINE($C33,$D$11,$D$12,$D$13,H$15,1)/0.000365</f>
        <v>10490.21605411266</v>
      </c>
      <c r="I33" s="33">
        <f>_XLL.DECLINE($C33,$D$11,$D$12,$D$13,I$15,1)/0.000365</f>
        <v>9346.37259541582</v>
      </c>
      <c r="J33" s="33">
        <f>_XLL.DECLINE($C33,$D$11,$D$12,$D$13,J$15,1)/0.000365</f>
        <v>9902.461165967175</v>
      </c>
      <c r="K33" s="23"/>
      <c r="L33" s="33">
        <f>_XLL.DECLINE($C33,L$13,$D$12,$D$13,L$15,1)/0.000365</f>
        <v>10490.21605411266</v>
      </c>
      <c r="M33" s="33">
        <f>_XLL.DECLINE($C33,M$13,$D$12,$D$13,M$15,1)/0.000365</f>
        <v>9346.37259541582</v>
      </c>
      <c r="N33" s="33">
        <f>_XLL.DECLINE($C33,N$13,$D$12,$D$13,N$15,1)/0.000365</f>
        <v>9902.461165967175</v>
      </c>
      <c r="O33" s="18"/>
    </row>
    <row r="34" spans="1:15" ht="10.5">
      <c r="A34" s="1"/>
      <c r="B34" s="1"/>
      <c r="C34" s="30">
        <f t="shared" si="0"/>
        <v>13</v>
      </c>
      <c r="D34" s="31">
        <f>_XLL.DECLINE($C34,$D$11,$D$12,$D$13,D$15)</f>
        <v>80.81816475515248</v>
      </c>
      <c r="E34" s="31">
        <f>_XLL.DECLINE($C34,$D$11,$D$12,$D$13,E$15)</f>
        <v>70.14282498675935</v>
      </c>
      <c r="F34" s="31">
        <f>_XLL.DECLINE($C34,$D$11,$D$12,$D$13,F$15)</f>
        <v>75.64198256047918</v>
      </c>
      <c r="G34" s="32"/>
      <c r="H34" s="33">
        <f>_XLL.DECLINE($C34,$D$11,$D$12,$D$13,H$15,1)/0.000365</f>
        <v>9683.68991667891</v>
      </c>
      <c r="I34" s="33">
        <f>_XLL.DECLINE($C34,$D$11,$D$12,$D$13,I$15,1)/0.000365</f>
        <v>8859.920575661226</v>
      </c>
      <c r="J34" s="33">
        <f>_XLL.DECLINE($C34,$D$11,$D$12,$D$13,J$15,1)/0.000365</f>
        <v>9275.690241841348</v>
      </c>
      <c r="K34" s="23"/>
      <c r="L34" s="33">
        <f>_XLL.DECLINE($C34,L$13,$D$12,$D$13,L$15,1)/0.000365</f>
        <v>9683.68991667891</v>
      </c>
      <c r="M34" s="33">
        <f>_XLL.DECLINE($C34,M$13,$D$12,$D$13,M$15,1)/0.000365</f>
        <v>8859.920575661226</v>
      </c>
      <c r="N34" s="33">
        <f>_XLL.DECLINE($C34,N$13,$D$12,$D$13,N$15,1)/0.000365</f>
        <v>9275.690241841348</v>
      </c>
      <c r="O34" s="18"/>
    </row>
    <row r="35" spans="1:15" ht="10.5">
      <c r="A35" s="1"/>
      <c r="B35" s="1"/>
      <c r="C35" s="30">
        <f t="shared" si="0"/>
        <v>14</v>
      </c>
      <c r="D35" s="31">
        <f>_XLL.DECLINE($C35,$D$11,$D$12,$D$13,D$15)</f>
        <v>84.21502567212006</v>
      </c>
      <c r="E35" s="31">
        <f>_XLL.DECLINE($C35,$D$11,$D$12,$D$13,E$15)</f>
        <v>73.29534976456915</v>
      </c>
      <c r="F35" s="31">
        <f>_XLL.DECLINE($C35,$D$11,$D$12,$D$13,F$15)</f>
        <v>78.92210594597462</v>
      </c>
      <c r="G35" s="32"/>
      <c r="H35" s="33">
        <f>_XLL.DECLINE($C35,$D$11,$D$12,$D$13,H$15,1)/0.000365</f>
        <v>8939.172455425738</v>
      </c>
      <c r="I35" s="33">
        <f>_XLL.DECLINE($C35,$D$11,$D$12,$D$13,I$15,1)/0.000365</f>
        <v>8421.600313928277</v>
      </c>
      <c r="J35" s="33">
        <f>_XLL.DECLINE($C35,$D$11,$D$12,$D$13,J$15,1)/0.000365</f>
        <v>8706.596039904447</v>
      </c>
      <c r="K35" s="23"/>
      <c r="L35" s="33">
        <f>_XLL.DECLINE($C35,L$13,$D$12,$D$13,L$15,1)/0.000365</f>
        <v>8939.172455425738</v>
      </c>
      <c r="M35" s="33">
        <f>_XLL.DECLINE($C35,M$13,$D$12,$D$13,M$15,1)/0.000365</f>
        <v>8421.600313928277</v>
      </c>
      <c r="N35" s="33">
        <f>_XLL.DECLINE($C35,N$13,$D$12,$D$13,N$15,1)/0.000365</f>
        <v>8706.596039904447</v>
      </c>
      <c r="O35" s="18"/>
    </row>
    <row r="36" spans="1:15" ht="10.5">
      <c r="A36" s="1"/>
      <c r="B36" s="1"/>
      <c r="C36" s="30">
        <f t="shared" si="0"/>
        <v>15</v>
      </c>
      <c r="D36" s="31">
        <f>_XLL.DECLINE($C36,$D$11,$D$12,$D$13,D$15)</f>
        <v>87.35072351097473</v>
      </c>
      <c r="E36" s="31">
        <f>_XLL.DECLINE($C36,$D$11,$D$12,$D$13,E$15)</f>
        <v>76.29561615693699</v>
      </c>
      <c r="F36" s="31">
        <f>_XLL.DECLINE($C36,$D$11,$D$12,$D$13,F$15)</f>
        <v>82.00397568749838</v>
      </c>
      <c r="G36" s="32"/>
      <c r="H36" s="33">
        <f>_XLL.DECLINE($C36,$D$11,$D$12,$D$13,H$15,1)/0.000365</f>
        <v>8251.896216772662</v>
      </c>
      <c r="I36" s="33">
        <f>_XLL.DECLINE($C36,$D$11,$D$12,$D$13,I$15,1)/0.000365</f>
        <v>8024.604998538508</v>
      </c>
      <c r="J36" s="33">
        <f>_XLL.DECLINE($C36,$D$11,$D$12,$D$13,J$15,1)/0.000365</f>
        <v>8188.312972366297</v>
      </c>
      <c r="K36" s="23"/>
      <c r="L36" s="33">
        <f>_XLL.DECLINE($C36,L$13,$D$12,$D$13,L$15,1)/0.000365</f>
        <v>8251.896216772662</v>
      </c>
      <c r="M36" s="33">
        <f>_XLL.DECLINE($C36,M$13,$D$12,$D$13,M$15,1)/0.000365</f>
        <v>8024.604998538508</v>
      </c>
      <c r="N36" s="33">
        <f>_XLL.DECLINE($C36,N$13,$D$12,$D$13,N$15,1)/0.000365</f>
        <v>8188.312972366297</v>
      </c>
      <c r="O36" s="18"/>
    </row>
    <row r="37" spans="1:15" ht="10.5">
      <c r="A37" s="1"/>
      <c r="B37" s="1"/>
      <c r="C37" s="30">
        <f t="shared" si="0"/>
        <v>16</v>
      </c>
      <c r="D37" s="31">
        <f>_XLL.DECLINE($C37,$D$11,$D$12,$D$13,D$15)</f>
        <v>90.24533744335072</v>
      </c>
      <c r="E37" s="31">
        <f>_XLL.DECLINE($C37,$D$11,$D$12,$D$13,E$15)</f>
        <v>79.15765637934224</v>
      </c>
      <c r="F37" s="31">
        <f>_XLL.DECLINE($C37,$D$11,$D$12,$D$13,F$15)</f>
        <v>84.90503848399315</v>
      </c>
      <c r="G37" s="32"/>
      <c r="H37" s="33">
        <f>_XLL.DECLINE($C37,$D$11,$D$12,$D$13,H$15,1)/0.000365</f>
        <v>7617.460286388881</v>
      </c>
      <c r="I37" s="33">
        <f>_XLL.DECLINE($C37,$D$11,$D$12,$D$13,I$15,1)/0.000365</f>
        <v>7663.35353331859</v>
      </c>
      <c r="J37" s="33">
        <f>_XLL.DECLINE($C37,$D$11,$D$12,$D$13,J$15,1)/0.000365</f>
        <v>7714.9674229113425</v>
      </c>
      <c r="K37" s="23"/>
      <c r="L37" s="33">
        <f>_XLL.DECLINE($C37,L$13,$D$12,$D$13,L$15,1)/0.000365</f>
        <v>7617.460286388881</v>
      </c>
      <c r="M37" s="33">
        <f>_XLL.DECLINE($C37,M$13,$D$12,$D$13,M$15,1)/0.000365</f>
        <v>7663.35353331859</v>
      </c>
      <c r="N37" s="33">
        <f>_XLL.DECLINE($C37,N$13,$D$12,$D$13,N$15,1)/0.000365</f>
        <v>7714.9674229113425</v>
      </c>
      <c r="O37" s="18"/>
    </row>
    <row r="38" spans="1:15" ht="10.5">
      <c r="A38" s="1"/>
      <c r="B38" s="1"/>
      <c r="C38" s="30">
        <f t="shared" si="0"/>
        <v>17</v>
      </c>
      <c r="D38" s="31">
        <f>_XLL.DECLINE($C38,$D$11,$D$12,$D$13,D$15)</f>
        <v>92.91740288080553</v>
      </c>
      <c r="E38" s="31">
        <f>_XLL.DECLINE($C38,$D$11,$D$12,$D$13,E$15)</f>
        <v>81.89364797295246</v>
      </c>
      <c r="F38" s="31">
        <f>_XLL.DECLINE($C38,$D$11,$D$12,$D$13,F$15)</f>
        <v>87.64075224962572</v>
      </c>
      <c r="G38" s="32"/>
      <c r="H38" s="33">
        <f>_XLL.DECLINE($C38,$D$11,$D$12,$D$13,H$15,1)/0.000365</f>
        <v>7031.8021083165995</v>
      </c>
      <c r="I38" s="33">
        <f>_XLL.DECLINE($C38,$D$11,$D$12,$D$13,I$15,1)/0.000365</f>
        <v>7333.22652668857</v>
      </c>
      <c r="J38" s="33">
        <f>_XLL.DECLINE($C38,$D$11,$D$12,$D$13,J$15,1)/0.000365</f>
        <v>7281.5105985498185</v>
      </c>
      <c r="K38" s="23"/>
      <c r="L38" s="33">
        <f>_XLL.DECLINE($C38,L$13,$D$12,$D$13,L$15,1)/0.000365</f>
        <v>7031.8021083165995</v>
      </c>
      <c r="M38" s="33">
        <f>_XLL.DECLINE($C38,M$13,$D$12,$D$13,M$15,1)/0.000365</f>
        <v>7333.22652668857</v>
      </c>
      <c r="N38" s="33">
        <f>_XLL.DECLINE($C38,N$13,$D$12,$D$13,N$15,1)/0.000365</f>
        <v>7281.5105985498185</v>
      </c>
      <c r="O38" s="18"/>
    </row>
    <row r="39" spans="1:15" ht="10.5">
      <c r="A39" s="1"/>
      <c r="B39" s="1"/>
      <c r="C39" s="30">
        <f t="shared" si="0"/>
        <v>18</v>
      </c>
      <c r="D39" s="31">
        <f>_XLL.DECLINE($C39,$D$11,$D$12,$D$13,D$15)</f>
        <v>95.38403016473478</v>
      </c>
      <c r="E39" s="31">
        <f>_XLL.DECLINE($C39,$D$11,$D$12,$D$13,E$15)</f>
        <v>84.51422690795276</v>
      </c>
      <c r="F39" s="31">
        <f>_XLL.DECLINE($C39,$D$11,$D$12,$D$13,F$15)</f>
        <v>90.22486164376896</v>
      </c>
      <c r="G39" s="32"/>
      <c r="H39" s="33">
        <f>_XLL.DECLINE($C39,$D$11,$D$12,$D$13,H$15,1)/0.000365</f>
        <v>6491.171470743063</v>
      </c>
      <c r="I39" s="33">
        <f>_XLL.DECLINE($C39,$D$11,$D$12,$D$13,I$15,1)/0.000365</f>
        <v>7030.367701912958</v>
      </c>
      <c r="J39" s="33">
        <f>_XLL.DECLINE($C39,$D$11,$D$12,$D$13,J$15,1)/0.000365</f>
        <v>6883.583340636945</v>
      </c>
      <c r="K39" s="23"/>
      <c r="L39" s="33">
        <f>_XLL.DECLINE($C39,L$13,$D$12,$D$13,L$15,1)/0.000365</f>
        <v>6491.171470743063</v>
      </c>
      <c r="M39" s="33">
        <f>_XLL.DECLINE($C39,M$13,$D$12,$D$13,M$15,1)/0.000365</f>
        <v>7030.367701912958</v>
      </c>
      <c r="N39" s="33">
        <f>_XLL.DECLINE($C39,N$13,$D$12,$D$13,N$15,1)/0.000365</f>
        <v>6883.583340636945</v>
      </c>
      <c r="O39" s="18"/>
    </row>
    <row r="40" spans="1:15" ht="10.5">
      <c r="A40" s="1"/>
      <c r="B40" s="1"/>
      <c r="C40" s="30">
        <f t="shared" si="0"/>
        <v>19</v>
      </c>
      <c r="D40" s="31">
        <f>_XLL.DECLINE($C40,$D$11,$D$12,$D$13,D$15)</f>
        <v>97.66101413097316</v>
      </c>
      <c r="E40" s="31">
        <f>_XLL.DECLINE($C40,$D$11,$D$12,$D$13,E$15)</f>
        <v>87.02873728181787</v>
      </c>
      <c r="F40" s="31">
        <f>_XLL.DECLINE($C40,$D$11,$D$12,$D$13,F$15)</f>
        <v>92.6696290290693</v>
      </c>
      <c r="G40" s="32"/>
      <c r="H40" s="33">
        <f>_XLL.DECLINE($C40,$D$11,$D$12,$D$13,H$15,1)/0.000365</f>
        <v>5992.1064918415</v>
      </c>
      <c r="I40" s="33">
        <f>_XLL.DECLINE($C40,$D$11,$D$12,$D$13,I$15,1)/0.000365</f>
        <v>6751.532565590978</v>
      </c>
      <c r="J40" s="33">
        <f>_XLL.DECLINE($C40,$D$11,$D$12,$D$13,J$15,1)/0.000365</f>
        <v>6517.406097510965</v>
      </c>
      <c r="K40" s="23"/>
      <c r="L40" s="33">
        <f>_XLL.DECLINE($C40,L$13,$D$12,$D$13,L$15,1)/0.000365</f>
        <v>5992.1064918415</v>
      </c>
      <c r="M40" s="33">
        <f>_XLL.DECLINE($C40,M$13,$D$12,$D$13,M$15,1)/0.000365</f>
        <v>6751.532565590978</v>
      </c>
      <c r="N40" s="33">
        <f>_XLL.DECLINE($C40,N$13,$D$12,$D$13,N$15,1)/0.000365</f>
        <v>6517.406097510965</v>
      </c>
      <c r="O40" s="18"/>
    </row>
    <row r="41" spans="1:15" ht="10.5">
      <c r="A41" s="1"/>
      <c r="B41" s="1"/>
      <c r="C41" s="30">
        <f t="shared" si="0"/>
        <v>20</v>
      </c>
      <c r="D41" s="31">
        <f>_XLL.DECLINE($C41,$D$11,$D$12,$D$13,D$15)</f>
        <v>99.76293525066808</v>
      </c>
      <c r="E41" s="31">
        <f>_XLL.DECLINE($C41,$D$11,$D$12,$D$13,E$15)</f>
        <v>89.44543242247191</v>
      </c>
      <c r="F41" s="31">
        <f>_XLL.DECLINE($C41,$D$11,$D$12,$D$13,F$15)</f>
        <v>94.98602904877843</v>
      </c>
      <c r="G41" s="32"/>
      <c r="H41" s="33">
        <f>_XLL.DECLINE($C41,$D$11,$D$12,$D$13,H$15,1)/0.000365</f>
        <v>5531.411451908367</v>
      </c>
      <c r="I41" s="33">
        <f>_XLL.DECLINE($C41,$D$11,$D$12,$D$13,I$15,1)/0.000365</f>
        <v>6493.971714568894</v>
      </c>
      <c r="J41" s="33">
        <f>_XLL.DECLINE($C41,$D$11,$D$12,$D$13,J$15,1)/0.000365</f>
        <v>6179.688845517384</v>
      </c>
      <c r="K41" s="23"/>
      <c r="L41" s="33">
        <f>_XLL.DECLINE($C41,L$13,$D$12,$D$13,L$15,1)/0.000365</f>
        <v>5531.411451908367</v>
      </c>
      <c r="M41" s="33">
        <f>_XLL.DECLINE($C41,M$13,$D$12,$D$13,M$15,1)/0.000365</f>
        <v>6493.971714568894</v>
      </c>
      <c r="N41" s="33">
        <f>_XLL.DECLINE($C41,N$13,$D$12,$D$13,N$15,1)/0.000365</f>
        <v>6179.688845517384</v>
      </c>
      <c r="O41" s="18"/>
    </row>
    <row r="42" spans="1:15" ht="10.5">
      <c r="A42" s="1"/>
      <c r="B42" s="1"/>
      <c r="C42" s="30">
        <f t="shared" si="0"/>
        <v>21</v>
      </c>
      <c r="D42" s="31">
        <f>_XLL.DECLINE($C42,$D$11,$D$12,$D$13,D$15)</f>
        <v>100</v>
      </c>
      <c r="E42" s="31">
        <f>_XLL.DECLINE($C42,$D$11,$D$12,$D$13,E$15)</f>
        <v>91.77163832125179</v>
      </c>
      <c r="F42" s="31">
        <f>_XLL.DECLINE($C42,$D$11,$D$12,$D$13,F$15)</f>
        <v>97.18391333816241</v>
      </c>
      <c r="G42" s="32"/>
      <c r="H42" s="33">
        <f>_XLL.DECLINE($C42,$D$11,$D$12,$D$13,H$15,1)/0.000365</f>
        <v>0</v>
      </c>
      <c r="I42" s="33">
        <f>_XLL.DECLINE($C42,$D$11,$D$12,$D$13,I$15,1)/0.000365</f>
        <v>6255.339871347442</v>
      </c>
      <c r="J42" s="33">
        <f>_XLL.DECLINE($C42,$D$11,$D$12,$D$13,J$15,1)/0.000365</f>
        <v>5867.556929593053</v>
      </c>
      <c r="K42" s="23"/>
      <c r="L42" s="33">
        <f>_XLL.DECLINE($C42,L$13,$D$12,$D$13,L$15,1)/0.000365</f>
        <v>0</v>
      </c>
      <c r="M42" s="33">
        <f>_XLL.DECLINE($C42,M$13,$D$12,$D$13,M$15,1)/0.000365</f>
        <v>6255.339871347442</v>
      </c>
      <c r="N42" s="33">
        <f>_XLL.DECLINE($C42,N$13,$D$12,$D$13,N$15,1)/0.000365</f>
        <v>5867.556929593053</v>
      </c>
      <c r="O42" s="18"/>
    </row>
    <row r="43" spans="1:15" ht="10.5">
      <c r="A43" s="1"/>
      <c r="B43" s="1"/>
      <c r="C43" s="30">
        <f t="shared" si="0"/>
        <v>22</v>
      </c>
      <c r="D43" s="31">
        <f>_XLL.DECLINE($C43,$D$11,$D$12,$D$13,D$15)</f>
        <v>100</v>
      </c>
      <c r="E43" s="31">
        <f>_XLL.DECLINE($C43,$D$11,$D$12,$D$13,E$15)</f>
        <v>94.01388755834554</v>
      </c>
      <c r="F43" s="31">
        <f>_XLL.DECLINE($C43,$D$11,$D$12,$D$13,F$15)</f>
        <v>99.27215058476916</v>
      </c>
      <c r="G43" s="32"/>
      <c r="H43" s="33">
        <f>_XLL.DECLINE($C43,$D$11,$D$12,$D$13,H$15,1)/0.000365</f>
        <v>0</v>
      </c>
      <c r="I43" s="33">
        <f>_XLL.DECLINE($C43,$D$11,$D$12,$D$13,I$15,1)/0.000365</f>
        <v>6033.624264500364</v>
      </c>
      <c r="J43" s="33">
        <f>_XLL.DECLINE($C43,$D$11,$D$12,$D$13,J$15,1)/0.000365</f>
        <v>5578.489687379758</v>
      </c>
      <c r="K43" s="23"/>
      <c r="L43" s="33">
        <f>_XLL.DECLINE($C43,L$13,$D$12,$D$13,L$15,1)/0.000365</f>
        <v>0</v>
      </c>
      <c r="M43" s="33">
        <f>_XLL.DECLINE($C43,M$13,$D$12,$D$13,M$15,1)/0.000365</f>
        <v>6033.624264500364</v>
      </c>
      <c r="N43" s="33">
        <f>_XLL.DECLINE($C43,N$13,$D$12,$D$13,N$15,1)/0.000365</f>
        <v>5578.489687379758</v>
      </c>
      <c r="O43" s="18"/>
    </row>
    <row r="44" spans="1:15" ht="10.5">
      <c r="A44" s="1"/>
      <c r="B44" s="1"/>
      <c r="C44" s="30">
        <f>C43+1</f>
        <v>23</v>
      </c>
      <c r="D44" s="31">
        <f>_XLL.DECLINE($C44,$D$11,$D$12,$D$13,D$15)</f>
        <v>100</v>
      </c>
      <c r="E44" s="31">
        <f>_XLL.DECLINE($C44,$D$11,$D$12,$D$13,E$15)</f>
        <v>96.1780298915591</v>
      </c>
      <c r="F44" s="31">
        <f>_XLL.DECLINE($C44,$D$11,$D$12,$D$13,F$15)</f>
        <v>100</v>
      </c>
      <c r="G44" s="32"/>
      <c r="H44" s="33">
        <f>_XLL.DECLINE($C44,$D$11,$D$12,$D$13,H$15,1)/0.000365</f>
        <v>0</v>
      </c>
      <c r="I44" s="33">
        <f>_XLL.DECLINE($C44,$D$11,$D$12,$D$13,I$15,1)/0.000365</f>
        <v>5827.087718720483</v>
      </c>
      <c r="J44" s="33">
        <f>_XLL.DECLINE($C44,$D$11,$D$12,$D$13,J$15,1)/0.000365</f>
        <v>0</v>
      </c>
      <c r="K44" s="23"/>
      <c r="L44" s="33">
        <f>_XLL.DECLINE($C44,L$13,$D$12,$D$13,L$15,1)/0.000365</f>
        <v>0</v>
      </c>
      <c r="M44" s="33">
        <f>_XLL.DECLINE($C44,M$13,$D$12,$D$13,M$15,1)/0.000365</f>
        <v>5827.087718720483</v>
      </c>
      <c r="N44" s="33">
        <f>_XLL.DECLINE($C44,N$13,$D$12,$D$13,N$15,1)/0.000365</f>
        <v>0</v>
      </c>
      <c r="O44" s="18"/>
    </row>
    <row r="45" spans="1:15" ht="10.5">
      <c r="A45" s="1"/>
      <c r="B45" s="1"/>
      <c r="C45" s="30">
        <f>C44+1</f>
        <v>24</v>
      </c>
      <c r="D45" s="31">
        <f>_XLL.DECLINE($C45,$D$11,$D$12,$D$13,D$15)</f>
        <v>100</v>
      </c>
      <c r="E45" s="31">
        <f>_XLL.DECLINE($C45,$D$11,$D$12,$D$13,E$15)</f>
        <v>98.26932422425571</v>
      </c>
      <c r="F45" s="31">
        <f>_XLL.DECLINE($C45,$D$11,$D$12,$D$13,F$15)</f>
        <v>100</v>
      </c>
      <c r="G45" s="32"/>
      <c r="H45" s="33">
        <f>_XLL.DECLINE($C45,$D$11,$D$12,$D$13,H$15,1)/0.000365</f>
        <v>0</v>
      </c>
      <c r="I45" s="33">
        <f>_XLL.DECLINE($C45,$D$11,$D$12,$D$13,I$15,1)/0.000365</f>
        <v>5634.22304648348</v>
      </c>
      <c r="J45" s="33">
        <f>_XLL.DECLINE($C45,$D$11,$D$12,$D$13,J$15,1)/0.000365</f>
        <v>0</v>
      </c>
      <c r="K45" s="23"/>
      <c r="L45" s="33">
        <f>_XLL.DECLINE($C45,L$13,$D$12,$D$13,L$15,1)/0.000365</f>
        <v>0</v>
      </c>
      <c r="M45" s="33">
        <f>_XLL.DECLINE($C45,M$13,$D$12,$D$13,M$15,1)/0.000365</f>
        <v>5634.22304648348</v>
      </c>
      <c r="N45" s="33">
        <f>_XLL.DECLINE($C45,N$13,$D$12,$D$13,N$15,1)/0.000365</f>
        <v>0</v>
      </c>
      <c r="O45" s="18"/>
    </row>
    <row r="46" spans="1:15" ht="10.5">
      <c r="A46" s="1"/>
      <c r="B46" s="1"/>
      <c r="C46" s="30">
        <f>C45+1</f>
        <v>25</v>
      </c>
      <c r="D46" s="31">
        <f>_XLL.DECLINE($C46,$D$11,$D$12,$D$13,D$15)</f>
        <v>100</v>
      </c>
      <c r="E46" s="31">
        <f>_XLL.DECLINE($C46,$D$11,$D$12,$D$13,E$15)</f>
        <v>100</v>
      </c>
      <c r="F46" s="31">
        <f>_XLL.DECLINE($C46,$D$11,$D$12,$D$13,F$15)</f>
        <v>100</v>
      </c>
      <c r="G46" s="32"/>
      <c r="H46" s="33">
        <f>_XLL.DECLINE($C46,$D$11,$D$12,$D$13,H$15,1)/0.000365</f>
        <v>0</v>
      </c>
      <c r="I46" s="33">
        <f>_XLL.DECLINE($C46,$D$11,$D$12,$D$13,I$15,1)/0.000365</f>
        <v>0</v>
      </c>
      <c r="J46" s="33">
        <f>_XLL.DECLINE($C46,$D$11,$D$12,$D$13,J$15,1)/0.000365</f>
        <v>0</v>
      </c>
      <c r="K46" s="23"/>
      <c r="L46" s="33">
        <f>_XLL.DECLINE($C46,L$13,$D$12,$D$13,L$15,1)/0.000365</f>
        <v>0</v>
      </c>
      <c r="M46" s="33">
        <f>_XLL.DECLINE($C46,M$13,$D$12,$D$13,M$15,1)/0.000365</f>
        <v>0</v>
      </c>
      <c r="N46" s="33">
        <f>_XLL.DECLINE($C46,N$13,$D$12,$D$13,N$15,1)/0.000365</f>
        <v>0</v>
      </c>
      <c r="O46" s="18"/>
    </row>
    <row r="47" spans="1:15" ht="10.5">
      <c r="A47" s="1"/>
      <c r="B47" s="1"/>
      <c r="C47" s="30">
        <f>C46+1</f>
        <v>26</v>
      </c>
      <c r="D47" s="31">
        <f>_XLL.DECLINE($C47,$D$11,$D$12,$D$13,D$15)</f>
        <v>100</v>
      </c>
      <c r="E47" s="31">
        <f>_XLL.DECLINE($C47,$D$11,$D$12,$D$13,E$15)</f>
        <v>100</v>
      </c>
      <c r="F47" s="31">
        <f>_XLL.DECLINE($C47,$D$11,$D$12,$D$13,F$15)</f>
        <v>100</v>
      </c>
      <c r="G47" s="32"/>
      <c r="H47" s="33">
        <f>_XLL.DECLINE($C47,$D$11,$D$12,$D$13,H$15,1)/0.000365</f>
        <v>0</v>
      </c>
      <c r="I47" s="33">
        <f>_XLL.DECLINE($C47,$D$11,$D$12,$D$13,I$15,1)/0.000365</f>
        <v>0</v>
      </c>
      <c r="J47" s="33">
        <f>_XLL.DECLINE($C47,$D$11,$D$12,$D$13,J$15,1)/0.000365</f>
        <v>0</v>
      </c>
      <c r="K47" s="23"/>
      <c r="L47" s="33">
        <f>_XLL.DECLINE($C47,L$13,$D$12,$D$13,L$15,1)/0.000365</f>
        <v>0</v>
      </c>
      <c r="M47" s="33">
        <f>_XLL.DECLINE($C47,M$13,$D$12,$D$13,M$15,1)/0.000365</f>
        <v>0</v>
      </c>
      <c r="N47" s="33">
        <f>_XLL.DECLINE($C47,N$13,$D$12,$D$13,N$15,1)/0.000365</f>
        <v>0</v>
      </c>
      <c r="O47" s="18"/>
    </row>
    <row r="48" spans="1:15" ht="10.5">
      <c r="A48" s="1"/>
      <c r="B48" s="1"/>
      <c r="C48" s="1"/>
      <c r="D48" s="34"/>
      <c r="E48" s="34"/>
      <c r="F48" s="34"/>
      <c r="G48" s="1"/>
      <c r="H48" s="34"/>
      <c r="I48" s="34"/>
      <c r="J48" s="34"/>
      <c r="K48" s="1"/>
      <c r="L48" s="34"/>
      <c r="M48" s="34"/>
      <c r="N48" s="34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 t="s">
        <v>23</v>
      </c>
      <c r="M68" s="1"/>
      <c r="N68" s="1"/>
      <c r="O68" s="1" t="s">
        <v>23</v>
      </c>
    </row>
    <row r="80" ht="10.5">
      <c r="O80" s="4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2013-03-26T10:56:12Z</dcterms:created>
  <dcterms:modified xsi:type="dcterms:W3CDTF">2013-03-26T10:56:12Z</dcterms:modified>
  <cp:category/>
  <cp:version/>
  <cp:contentType/>
  <cp:contentStatus/>
</cp:coreProperties>
</file>