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CurveAdj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<sst xmlns="http://schemas.openxmlformats.org/spreadsheetml/2006/main" count="34" uniqueCount="26">
  <si>
    <t>SCurveAdj</t>
  </si>
  <si>
    <t>Category:</t>
  </si>
  <si>
    <t>Distributed Amount Projections</t>
  </si>
  <si>
    <t>Family:</t>
  </si>
  <si>
    <t>Time Spread History</t>
  </si>
  <si>
    <t>Arguments:</t>
  </si>
  <si>
    <t>Time, Base, Start, Finish, Total, [Skew], [Peakness], [ActualsToDate], [DayCount], [Periods], [ProjMode]</t>
  </si>
  <si>
    <t>Meaning:</t>
  </si>
  <si>
    <t>SCurve that uses an ActualsToDate figure to continually reforecast so that the overall budget stays at Total.</t>
  </si>
  <si>
    <t>Description:</t>
  </si>
  <si>
    <t>SCurveAdj does a standard UniSpread between the times of Start and Finish, except that each time it generates a payment it first checks to see if the ActualsToDate are running ahead or behind the budgeted Total, and adjusts Total accordingly.  This function is ideal for re-forecasting a budget taking into account actuals.</t>
  </si>
  <si>
    <t>Base</t>
  </si>
  <si>
    <t>Start</t>
  </si>
  <si>
    <t>Finish</t>
  </si>
  <si>
    <t>Total</t>
  </si>
  <si>
    <t>DayCount</t>
  </si>
  <si>
    <t>Periods</t>
  </si>
  <si>
    <t>Omitted</t>
  </si>
  <si>
    <t>As an Accruals Function:</t>
  </si>
  <si>
    <t>Skewness</t>
  </si>
  <si>
    <t>Peakness</t>
  </si>
  <si>
    <t>Actuals</t>
  </si>
  <si>
    <t>As a Cash Function:</t>
  </si>
  <si>
    <t>ProjMode</t>
  </si>
  <si>
    <r>
      <t xml:space="preserve">n </t>
    </r>
    <r>
      <rPr>
        <sz val="8"/>
        <rFont val="Verdana"/>
        <family val="2"/>
      </rPr>
      <t xml:space="preserve"> SCurveAdj is not available as an array function</t>
    </r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</si>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</sst>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\ ###0.00_);\(###0.00\);"/>
    <numFmt numFmtId="167" formatCode="_(\ ##,##0_);\(#,##0\);"/>
  </numFmts>
  <fonts count="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1"/>
      <color indexed="51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0</xdr:rowOff>
    </xdr:from>
    <xdr:to>
      <xdr:col>4</xdr:col>
      <xdr:colOff>361950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5050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</xdr:row>
      <xdr:rowOff>0</xdr:rowOff>
    </xdr:from>
    <xdr:to>
      <xdr:col>4</xdr:col>
      <xdr:colOff>400050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5431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6" customWidth="1"/>
    <col min="2" max="2" width="2.8515625" style="36" customWidth="1"/>
    <col min="3" max="3" width="13.140625" style="36" customWidth="1"/>
    <col min="4" max="4" width="11.421875" style="36" customWidth="1"/>
    <col min="5" max="5" width="10.140625" style="36" customWidth="1"/>
    <col min="6" max="7" width="9.28125" style="36" bestFit="1" customWidth="1"/>
    <col min="8" max="8" width="9.140625" style="36" customWidth="1"/>
    <col min="9" max="9" width="9.28125" style="36" bestFit="1" customWidth="1"/>
    <col min="10" max="10" width="9.140625" style="36" customWidth="1"/>
    <col min="11" max="11" width="9.28125" style="36" bestFit="1" customWidth="1"/>
    <col min="12" max="12" width="11.57421875" style="37" bestFit="1" customWidth="1"/>
    <col min="13" max="14" width="9.140625" style="36" customWidth="1"/>
    <col min="15" max="16384" width="9.140625" style="5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4"/>
      <c r="P2" s="4"/>
    </row>
    <row r="3" spans="1:16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1"/>
      <c r="L3" s="3"/>
      <c r="M3" s="1"/>
      <c r="N3" s="1"/>
      <c r="O3" s="4"/>
      <c r="P3" s="4"/>
    </row>
    <row r="4" spans="1:16" ht="10.5">
      <c r="A4" s="1"/>
      <c r="B4" s="1"/>
      <c r="C4" s="8"/>
      <c r="D4" s="2"/>
      <c r="E4" s="1"/>
      <c r="F4" s="1"/>
      <c r="G4" s="1"/>
      <c r="H4" s="1"/>
      <c r="I4" s="1"/>
      <c r="J4" s="1"/>
      <c r="K4" s="1"/>
      <c r="L4" s="3"/>
      <c r="M4" s="1"/>
      <c r="N4" s="1"/>
      <c r="O4" s="4"/>
      <c r="P4" s="4"/>
    </row>
    <row r="5" spans="1:16" ht="10.5">
      <c r="A5" s="1"/>
      <c r="B5" s="1"/>
      <c r="C5" s="8" t="s">
        <v>1</v>
      </c>
      <c r="D5" s="2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</row>
    <row r="6" spans="1:16" ht="10.5">
      <c r="A6" s="1"/>
      <c r="B6" s="1"/>
      <c r="C6" s="8" t="s">
        <v>3</v>
      </c>
      <c r="D6" s="2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</row>
    <row r="7" spans="1:16" ht="10.5">
      <c r="A7" s="1"/>
      <c r="B7" s="1"/>
      <c r="C7" s="8" t="s">
        <v>5</v>
      </c>
      <c r="D7" s="2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4"/>
    </row>
    <row r="8" spans="1:16" ht="10.5">
      <c r="A8" s="1"/>
      <c r="B8" s="1"/>
      <c r="C8" s="8" t="s">
        <v>7</v>
      </c>
      <c r="D8" s="2" t="s">
        <v>8</v>
      </c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</row>
    <row r="9" spans="1:16" ht="66" customHeight="1">
      <c r="A9" s="1"/>
      <c r="B9" s="1"/>
      <c r="C9" s="9" t="s">
        <v>9</v>
      </c>
      <c r="D9" s="10" t="s">
        <v>10</v>
      </c>
      <c r="E9" s="10"/>
      <c r="F9" s="10"/>
      <c r="G9" s="10"/>
      <c r="H9" s="10"/>
      <c r="I9" s="10"/>
      <c r="J9" s="10"/>
      <c r="K9" s="10"/>
      <c r="L9" s="10"/>
      <c r="M9" s="10"/>
      <c r="N9" s="3"/>
      <c r="O9" s="4"/>
      <c r="P9" s="4"/>
    </row>
    <row r="10" spans="1:16" ht="10.5">
      <c r="A10" s="1"/>
      <c r="B10" s="1"/>
      <c r="C10" s="8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4"/>
    </row>
    <row r="11" spans="1:16" ht="10.5">
      <c r="A11" s="1"/>
      <c r="B11" s="1"/>
      <c r="C11" s="3"/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15</v>
      </c>
      <c r="I11" s="11" t="s">
        <v>16</v>
      </c>
      <c r="J11" s="3"/>
      <c r="K11" s="3"/>
      <c r="L11" s="3"/>
      <c r="M11" s="3"/>
      <c r="N11" s="3"/>
      <c r="O11" s="4"/>
      <c r="P11" s="4"/>
    </row>
    <row r="12" spans="1:16" ht="10.5">
      <c r="A12" s="1"/>
      <c r="B12" s="1"/>
      <c r="C12" s="12"/>
      <c r="D12" s="13">
        <v>6</v>
      </c>
      <c r="E12" s="14">
        <v>37073</v>
      </c>
      <c r="F12" s="14">
        <f>_XLL.DPY(E12,2.5)</f>
        <v>37987</v>
      </c>
      <c r="G12" s="15">
        <v>1000</v>
      </c>
      <c r="H12" s="15" t="s">
        <v>17</v>
      </c>
      <c r="I12" s="15" t="s">
        <v>17</v>
      </c>
      <c r="J12" s="16"/>
      <c r="K12" s="3"/>
      <c r="L12" s="3"/>
      <c r="M12" s="3"/>
      <c r="N12" s="3"/>
      <c r="O12" s="4"/>
      <c r="P12" s="4"/>
    </row>
    <row r="13" spans="1:16" ht="10.5">
      <c r="A13" s="1"/>
      <c r="B13" s="1"/>
      <c r="C13" s="3"/>
      <c r="D13" s="17"/>
      <c r="E13" s="17"/>
      <c r="F13" s="17"/>
      <c r="G13" s="17"/>
      <c r="H13" s="17"/>
      <c r="I13" s="17"/>
      <c r="J13" s="3"/>
      <c r="K13" s="3"/>
      <c r="L13" s="3"/>
      <c r="M13" s="3"/>
      <c r="N13" s="3"/>
      <c r="O13" s="4"/>
      <c r="P13" s="4"/>
    </row>
    <row r="14" spans="1:16" ht="10.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4"/>
    </row>
    <row r="15" spans="1:16" ht="11.25">
      <c r="A15" s="1"/>
      <c r="B15" s="1"/>
      <c r="C15" s="18" t="s">
        <v>18</v>
      </c>
      <c r="D15" s="11"/>
      <c r="E15" s="19">
        <v>36892</v>
      </c>
      <c r="F15" s="19">
        <f>_XLL.DPM(E15,$D$12)</f>
        <v>37073</v>
      </c>
      <c r="G15" s="19">
        <f>_XLL.DPM(F15,$D$12)</f>
        <v>37257</v>
      </c>
      <c r="H15" s="19">
        <f>_XLL.DPM(G15,$D$12)</f>
        <v>37438</v>
      </c>
      <c r="I15" s="19">
        <f>_XLL.DPM(H15,$D$12)</f>
        <v>37622</v>
      </c>
      <c r="J15" s="19">
        <f>_XLL.DPM(I15,$D$12)</f>
        <v>37803</v>
      </c>
      <c r="K15" s="19">
        <f>_XLL.DPM(J15,$D$12)</f>
        <v>37987</v>
      </c>
      <c r="L15" s="11" t="s">
        <v>14</v>
      </c>
      <c r="M15" s="11"/>
      <c r="N15" s="11"/>
      <c r="O15" s="20"/>
      <c r="P15" s="20"/>
    </row>
    <row r="16" spans="1:16" ht="10.5">
      <c r="A16" s="1"/>
      <c r="B16" s="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1"/>
      <c r="P16" s="21"/>
    </row>
    <row r="17" spans="1:16" ht="10.5">
      <c r="A17" s="1"/>
      <c r="B17" s="1"/>
      <c r="C17" s="19" t="s">
        <v>19</v>
      </c>
      <c r="D17" s="11" t="s">
        <v>20</v>
      </c>
      <c r="E17" s="22" t="s">
        <v>21</v>
      </c>
      <c r="F17" s="23"/>
      <c r="G17" s="23"/>
      <c r="H17" s="23"/>
      <c r="I17" s="23"/>
      <c r="J17" s="23"/>
      <c r="K17" s="23"/>
      <c r="L17" s="3"/>
      <c r="M17" s="3"/>
      <c r="N17" s="3"/>
      <c r="O17" s="4"/>
      <c r="P17" s="4"/>
    </row>
    <row r="18" spans="1:16" ht="10.5">
      <c r="A18" s="1"/>
      <c r="B18" s="24"/>
      <c r="C18" s="25">
        <v>1</v>
      </c>
      <c r="D18" s="25">
        <v>1</v>
      </c>
      <c r="E18" s="26">
        <v>10</v>
      </c>
      <c r="F18" s="26">
        <v>60</v>
      </c>
      <c r="G18" s="27">
        <f>_XLL.SCURVEADJ(G$15,$D$12,$E$12,$F$12,$G$12,$C18,$D18,SUM($E18:F18))</f>
        <v>249.51926392336995</v>
      </c>
      <c r="H18" s="27">
        <f>_XLL.SCURVEADJ(H$15,$D$12,$E$12,$F$12,$G$12,$C18,$D18,SUM($E18:G18))</f>
        <v>291.59319819596016</v>
      </c>
      <c r="I18" s="27">
        <f>_XLL.SCURVEADJ(I$15,$D$12,$E$12,$F$12,$G$12,$C18,$D18,SUM($E18:H18))</f>
        <v>249.5192639233699</v>
      </c>
      <c r="J18" s="27">
        <f>_XLL.SCURVEADJ(J$15,$D$12,$E$12,$F$12,$G$12,$C18,$D18,SUM($E18:I18))</f>
        <v>139.36827395730003</v>
      </c>
      <c r="K18" s="27">
        <f>_XLL.SCURVEADJ(K$15,$D$12,$E$12,$F$12,$G$12,$C18,$D18,SUM($E18:J18))</f>
        <v>0</v>
      </c>
      <c r="L18" s="28">
        <f>SUM(E18:K18)</f>
        <v>1000</v>
      </c>
      <c r="M18" s="3"/>
      <c r="N18" s="3"/>
      <c r="O18" s="4"/>
      <c r="P18" s="4"/>
    </row>
    <row r="19" spans="1:16" ht="10.5">
      <c r="A19" s="1"/>
      <c r="B19" s="24"/>
      <c r="C19" s="25">
        <v>1</v>
      </c>
      <c r="D19" s="25">
        <v>2</v>
      </c>
      <c r="E19" s="26">
        <v>10</v>
      </c>
      <c r="F19" s="26">
        <v>60</v>
      </c>
      <c r="G19" s="27">
        <f>_XLL.SCURVEADJ(G$15,$D$12,$E$12,$F$12,$G$12,$C19,$D19,SUM($E19:F19))</f>
        <v>245.52532339413173</v>
      </c>
      <c r="H19" s="27">
        <f>_XLL.SCURVEADJ(H$15,$D$12,$E$12,$F$12,$G$12,$C19,$D19,SUM($E19:G19))</f>
        <v>277.72569368226203</v>
      </c>
      <c r="I19" s="27">
        <f>_XLL.SCURVEADJ(I$15,$D$12,$E$12,$F$12,$G$12,$C19,$D19,SUM($E19:H19))</f>
        <v>245.52532339413176</v>
      </c>
      <c r="J19" s="27">
        <f>_XLL.SCURVEADJ(J$15,$D$12,$E$12,$F$12,$G$12,$C19,$D19,SUM($E19:I19))</f>
        <v>161.22365952947445</v>
      </c>
      <c r="K19" s="27">
        <f>_XLL.SCURVEADJ(K$15,$D$12,$E$12,$F$12,$G$12,$C19,$D19,SUM($E19:J19))</f>
        <v>0</v>
      </c>
      <c r="L19" s="28">
        <f>SUM(E19:K19)</f>
        <v>1000</v>
      </c>
      <c r="M19" s="3"/>
      <c r="N19" s="3"/>
      <c r="O19" s="4"/>
      <c r="P19" s="4"/>
    </row>
    <row r="20" spans="1:16" ht="10.5">
      <c r="A20" s="1"/>
      <c r="B20" s="24"/>
      <c r="C20" s="25">
        <v>2</v>
      </c>
      <c r="D20" s="25">
        <v>1</v>
      </c>
      <c r="E20" s="26">
        <v>10</v>
      </c>
      <c r="F20" s="26">
        <v>60</v>
      </c>
      <c r="G20" s="27">
        <f>_XLL.SCURVEADJ(G$15,$D$12,$E$12,$F$12,$G$12,$C20,$D20,SUM($E20:F20))</f>
        <v>74.04906854802275</v>
      </c>
      <c r="H20" s="27">
        <f>_XLL.SCURVEADJ(H$15,$D$12,$E$12,$F$12,$G$12,$C20,$D20,SUM($E20:G20))</f>
        <v>204.9914054971332</v>
      </c>
      <c r="I20" s="27">
        <f>_XLL.SCURVEADJ(I$15,$D$12,$E$12,$F$12,$G$12,$C20,$D20,SUM($E20:H20))</f>
        <v>356.57189607437357</v>
      </c>
      <c r="J20" s="27">
        <f>_XLL.SCURVEADJ(J$15,$D$12,$E$12,$F$12,$G$12,$C20,$D20,SUM($E20:I20))</f>
        <v>294.3876298804704</v>
      </c>
      <c r="K20" s="27">
        <f>_XLL.SCURVEADJ(K$15,$D$12,$E$12,$F$12,$G$12,$C20,$D20,SUM($E20:J20))</f>
        <v>0</v>
      </c>
      <c r="L20" s="28">
        <f>SUM(E20:K20)</f>
        <v>999.9999999999999</v>
      </c>
      <c r="M20" s="3"/>
      <c r="N20" s="3"/>
      <c r="O20" s="4"/>
      <c r="P20" s="4"/>
    </row>
    <row r="21" spans="1:16" ht="10.5">
      <c r="A21" s="1"/>
      <c r="B21" s="24"/>
      <c r="C21" s="25">
        <v>0.5</v>
      </c>
      <c r="D21" s="25">
        <v>1</v>
      </c>
      <c r="E21" s="26">
        <v>10</v>
      </c>
      <c r="F21" s="26">
        <v>60</v>
      </c>
      <c r="G21" s="27">
        <f>_XLL.SCURVEADJ(G$15,$D$12,$E$12,$F$12,$G$12,$C21,$D21,SUM($E21:F21))</f>
        <v>408.0683511730559</v>
      </c>
      <c r="H21" s="27">
        <f>_XLL.SCURVEADJ(H$15,$D$12,$E$12,$F$12,$G$12,$C21,$D21,SUM($E21:G21))</f>
        <v>269.5497989595595</v>
      </c>
      <c r="I21" s="27">
        <f>_XLL.SCURVEADJ(I$15,$D$12,$E$12,$F$12,$G$12,$C21,$D21,SUM($E21:H21))</f>
        <v>165.6548731861842</v>
      </c>
      <c r="J21" s="27">
        <f>_XLL.SCURVEADJ(J$15,$D$12,$E$12,$F$12,$G$12,$C21,$D21,SUM($E21:I21))</f>
        <v>86.72697668120031</v>
      </c>
      <c r="K21" s="27">
        <f>_XLL.SCURVEADJ(K$15,$D$12,$E$12,$F$12,$G$12,$C21,$D21,SUM($E21:J21))</f>
        <v>0</v>
      </c>
      <c r="L21" s="28">
        <f>SUM(E21:K21)</f>
        <v>999.9999999999999</v>
      </c>
      <c r="M21" s="3"/>
      <c r="N21" s="3"/>
      <c r="O21" s="4"/>
      <c r="P21" s="4"/>
    </row>
    <row r="22" spans="1:16" ht="10.5">
      <c r="A22" s="1"/>
      <c r="B22" s="24"/>
      <c r="C22" s="25">
        <v>1</v>
      </c>
      <c r="D22" s="25">
        <v>0</v>
      </c>
      <c r="E22" s="26">
        <v>10</v>
      </c>
      <c r="F22" s="26">
        <v>60</v>
      </c>
      <c r="G22" s="27">
        <f>_XLL.SCURVEADJ(G$15,$D$12,$E$12,$F$12,$G$12,$C22,$D22,SUM($E22:F22))</f>
        <v>256.53349100890483</v>
      </c>
      <c r="H22" s="27">
        <f>_XLL.SCURVEADJ(H$15,$D$12,$E$12,$F$12,$G$12,$C22,$D22,SUM($E22:G22))</f>
        <v>317.9677533827436</v>
      </c>
      <c r="I22" s="27">
        <f>_XLL.SCURVEADJ(I$15,$D$12,$E$12,$F$12,$G$12,$C22,$D22,SUM($E22:H22))</f>
        <v>257.24131614986163</v>
      </c>
      <c r="J22" s="27">
        <f>_XLL.SCURVEADJ(J$15,$D$12,$E$12,$F$12,$G$12,$C22,$D22,SUM($E22:I22))</f>
        <v>98.25743945848988</v>
      </c>
      <c r="K22" s="27">
        <f>_XLL.SCURVEADJ(K$15,$D$12,$E$12,$F$12,$G$12,$C22,$D22,SUM($E22:J22))</f>
        <v>0</v>
      </c>
      <c r="L22" s="28">
        <f>SUM(E22:K22)</f>
        <v>1000</v>
      </c>
      <c r="M22" s="3"/>
      <c r="N22" s="3"/>
      <c r="O22" s="4"/>
      <c r="P22" s="4"/>
    </row>
    <row r="23" spans="1:16" ht="10.5">
      <c r="A23" s="1"/>
      <c r="B23" s="1"/>
      <c r="C23" s="17"/>
      <c r="D23" s="17"/>
      <c r="E23" s="17"/>
      <c r="F23" s="17"/>
      <c r="G23" s="17"/>
      <c r="H23" s="17"/>
      <c r="I23" s="17"/>
      <c r="J23" s="17"/>
      <c r="K23" s="17"/>
      <c r="L23" s="29"/>
      <c r="M23" s="3"/>
      <c r="N23" s="3"/>
      <c r="O23" s="4"/>
      <c r="P23" s="4"/>
    </row>
    <row r="24" spans="1:16" ht="10.5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29"/>
      <c r="M24" s="3"/>
      <c r="N24" s="3"/>
      <c r="O24" s="4"/>
      <c r="P24" s="4"/>
    </row>
    <row r="25" spans="1:16" ht="10.5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29"/>
      <c r="M25" s="3"/>
      <c r="N25" s="3"/>
      <c r="O25" s="4"/>
      <c r="P25" s="4"/>
    </row>
    <row r="26" spans="1:16" ht="10.5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29"/>
      <c r="M26" s="3"/>
      <c r="N26" s="3"/>
      <c r="O26" s="4"/>
      <c r="P26" s="4"/>
    </row>
    <row r="27" spans="1:16" ht="10.5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29"/>
      <c r="M27" s="3"/>
      <c r="N27" s="3"/>
      <c r="O27" s="4"/>
      <c r="P27" s="4"/>
    </row>
    <row r="28" spans="1:16" ht="11.25">
      <c r="A28" s="1"/>
      <c r="B28" s="1"/>
      <c r="C28" s="18" t="s">
        <v>22</v>
      </c>
      <c r="D28" s="11"/>
      <c r="E28" s="19">
        <f>E15</f>
        <v>36892</v>
      </c>
      <c r="F28" s="19">
        <f aca="true" t="shared" si="0" ref="F28:L28">F15</f>
        <v>37073</v>
      </c>
      <c r="G28" s="19">
        <f t="shared" si="0"/>
        <v>37257</v>
      </c>
      <c r="H28" s="19">
        <f t="shared" si="0"/>
        <v>37438</v>
      </c>
      <c r="I28" s="19">
        <f t="shared" si="0"/>
        <v>37622</v>
      </c>
      <c r="J28" s="19">
        <f t="shared" si="0"/>
        <v>37803</v>
      </c>
      <c r="K28" s="19">
        <f t="shared" si="0"/>
        <v>37987</v>
      </c>
      <c r="L28" s="30" t="str">
        <f t="shared" si="0"/>
        <v>Total</v>
      </c>
      <c r="M28" s="11"/>
      <c r="N28" s="11"/>
      <c r="O28" s="20"/>
      <c r="P28" s="20"/>
    </row>
    <row r="29" spans="1:16" ht="10.5">
      <c r="A29" s="1"/>
      <c r="B29" s="1"/>
      <c r="C29" s="17"/>
      <c r="D29" s="31"/>
      <c r="E29" s="17"/>
      <c r="F29" s="17"/>
      <c r="G29" s="17"/>
      <c r="H29" s="17"/>
      <c r="I29" s="17"/>
      <c r="J29" s="17"/>
      <c r="K29" s="17"/>
      <c r="L29" s="32"/>
      <c r="M29" s="17"/>
      <c r="N29" s="17"/>
      <c r="O29" s="21"/>
      <c r="P29" s="21"/>
    </row>
    <row r="30" spans="1:16" ht="10.5">
      <c r="A30" s="1"/>
      <c r="B30" s="1"/>
      <c r="C30" s="33" t="s">
        <v>23</v>
      </c>
      <c r="D30" s="15">
        <v>1</v>
      </c>
      <c r="E30" s="16"/>
      <c r="F30" s="3"/>
      <c r="G30" s="3"/>
      <c r="H30" s="3"/>
      <c r="I30" s="3"/>
      <c r="J30" s="3"/>
      <c r="K30" s="3"/>
      <c r="L30" s="29"/>
      <c r="M30" s="3"/>
      <c r="N30" s="3"/>
      <c r="O30" s="4"/>
      <c r="P30" s="4"/>
    </row>
    <row r="31" spans="1:16" ht="10.5">
      <c r="A31" s="1"/>
      <c r="B31" s="1"/>
      <c r="C31" s="33" t="s">
        <v>16</v>
      </c>
      <c r="D31" s="15">
        <v>-1</v>
      </c>
      <c r="E31" s="16"/>
      <c r="F31" s="3"/>
      <c r="G31" s="3"/>
      <c r="H31" s="3"/>
      <c r="I31" s="3"/>
      <c r="J31" s="3"/>
      <c r="K31" s="3"/>
      <c r="L31" s="29"/>
      <c r="M31" s="3"/>
      <c r="N31" s="3"/>
      <c r="O31" s="4"/>
      <c r="P31" s="4"/>
    </row>
    <row r="32" spans="1:16" ht="10.5">
      <c r="A32" s="1"/>
      <c r="B32" s="1"/>
      <c r="C32" s="2"/>
      <c r="D32" s="17"/>
      <c r="E32" s="3"/>
      <c r="F32" s="3"/>
      <c r="G32" s="3"/>
      <c r="H32" s="3"/>
      <c r="I32" s="3"/>
      <c r="J32" s="3"/>
      <c r="K32" s="3"/>
      <c r="L32" s="29"/>
      <c r="M32" s="3"/>
      <c r="N32" s="3"/>
      <c r="O32" s="4"/>
      <c r="P32" s="4"/>
    </row>
    <row r="33" spans="1:16" ht="10.5">
      <c r="A33" s="1"/>
      <c r="B33" s="1"/>
      <c r="C33" s="19" t="s">
        <v>19</v>
      </c>
      <c r="D33" s="11" t="s">
        <v>20</v>
      </c>
      <c r="E33" s="22" t="s">
        <v>21</v>
      </c>
      <c r="F33" s="23"/>
      <c r="G33" s="23"/>
      <c r="H33" s="23"/>
      <c r="I33" s="23"/>
      <c r="J33" s="23"/>
      <c r="K33" s="23"/>
      <c r="L33" s="29"/>
      <c r="M33" s="3"/>
      <c r="N33" s="3"/>
      <c r="O33" s="4"/>
      <c r="P33" s="4"/>
    </row>
    <row r="34" spans="1:16" ht="10.5">
      <c r="A34" s="1"/>
      <c r="B34" s="24"/>
      <c r="C34" s="25">
        <v>1</v>
      </c>
      <c r="D34" s="25">
        <v>1</v>
      </c>
      <c r="E34" s="26">
        <v>10</v>
      </c>
      <c r="F34" s="26">
        <v>60</v>
      </c>
      <c r="G34" s="27">
        <f>_XLL.SCURVEADJ(G$15,$D$12,$E$12,$F$12,$G$12,$C34,$D34,SUM($E34:F34),,$D$31,$D$30)</f>
        <v>121.20473174376629</v>
      </c>
      <c r="H34" s="27">
        <f>_XLL.SCURVEADJ(H$15,$D$12,$E$12,$F$12,$G$12,$C34,$D34,SUM($E34:G34),,$D$31,$D$30)</f>
        <v>0</v>
      </c>
      <c r="I34" s="27">
        <f>_XLL.SCURVEADJ(I$15,$D$12,$E$12,$F$12,$G$12,$C34,$D34,SUM($E34:H34),,$D$31,$D$30)</f>
        <v>470.5905365124674</v>
      </c>
      <c r="J34" s="27">
        <f>_XLL.SCURVEADJ(J$15,$D$12,$E$12,$F$12,$G$12,$C34,$D34,SUM($E34:I34),,$D$31,$D$30)</f>
        <v>0</v>
      </c>
      <c r="K34" s="27">
        <f>_XLL.SCURVEADJ(K$15,$D$12,$E$12,$F$12,$G$12,$C34,$D34,SUM($E34:J34),,$D$31,$D$30)</f>
        <v>338.20473174376633</v>
      </c>
      <c r="L34" s="28">
        <f>SUM(E34:K34)</f>
        <v>1000</v>
      </c>
      <c r="M34" s="3"/>
      <c r="N34" s="3"/>
      <c r="O34" s="4"/>
      <c r="P34" s="4"/>
    </row>
    <row r="35" spans="1:16" ht="10.5">
      <c r="A35" s="1"/>
      <c r="B35" s="24"/>
      <c r="C35" s="25">
        <v>1</v>
      </c>
      <c r="D35" s="25">
        <v>2</v>
      </c>
      <c r="E35" s="26">
        <v>10</v>
      </c>
      <c r="F35" s="26">
        <v>60</v>
      </c>
      <c r="G35" s="27">
        <f>_XLL.SCURVEADJ(G$15,$D$12,$E$12,$F$12,$G$12,$C35,$D35,SUM($E35:F35),,$D$31,$D$30)</f>
        <v>137.40354880782473</v>
      </c>
      <c r="H35" s="27">
        <f>_XLL.SCURVEADJ(H$15,$D$12,$E$12,$F$12,$G$12,$C35,$D35,SUM($E35:G35),,$D$31,$D$30)</f>
        <v>0</v>
      </c>
      <c r="I35" s="27">
        <f>_XLL.SCURVEADJ(I$15,$D$12,$E$12,$F$12,$G$12,$C35,$D35,SUM($E35:H35),,$D$31,$D$30)</f>
        <v>445.9429023843506</v>
      </c>
      <c r="J35" s="27">
        <f>_XLL.SCURVEADJ(J$15,$D$12,$E$12,$F$12,$G$12,$C35,$D35,SUM($E35:I35),,$D$31,$D$30)</f>
        <v>0</v>
      </c>
      <c r="K35" s="27">
        <f>_XLL.SCURVEADJ(K$15,$D$12,$E$12,$F$12,$G$12,$C35,$D35,SUM($E35:J35),,$D$31,$D$30)</f>
        <v>346.6535488078246</v>
      </c>
      <c r="L35" s="28">
        <f>SUM(E35:K35)</f>
        <v>1000</v>
      </c>
      <c r="M35" s="3"/>
      <c r="N35" s="3"/>
      <c r="O35" s="4"/>
      <c r="P35" s="4"/>
    </row>
    <row r="36" spans="1:16" ht="10.5">
      <c r="A36" s="1"/>
      <c r="B36" s="24"/>
      <c r="C36" s="25">
        <v>2</v>
      </c>
      <c r="D36" s="25">
        <v>1</v>
      </c>
      <c r="E36" s="26">
        <v>10</v>
      </c>
      <c r="F36" s="26">
        <v>60</v>
      </c>
      <c r="G36" s="27">
        <f>_XLL.SCURVEADJ(G$15,$D$12,$E$12,$F$12,$G$12,$C36,$D36,SUM($E36:F36),,$D$31,$D$30)</f>
        <v>14.84444259251186</v>
      </c>
      <c r="H36" s="27">
        <f>_XLL.SCURVEADJ(H$15,$D$12,$E$12,$F$12,$G$12,$C36,$D36,SUM($E36:G36),,$D$31,$D$30)</f>
        <v>0</v>
      </c>
      <c r="I36" s="27">
        <f>_XLL.SCURVEADJ(I$15,$D$12,$E$12,$F$12,$G$12,$C36,$D36,SUM($E36:H36),,$D$31,$D$30)</f>
        <v>274.76397702231554</v>
      </c>
      <c r="J36" s="27">
        <f>_XLL.SCURVEADJ(J$15,$D$12,$E$12,$F$12,$G$12,$C36,$D36,SUM($E36:I36),,$D$31,$D$30)</f>
        <v>0</v>
      </c>
      <c r="K36" s="27">
        <f>_XLL.SCURVEADJ(K$15,$D$12,$E$12,$F$12,$G$12,$C36,$D36,SUM($E36:J36),,$D$31,$D$30)</f>
        <v>640.3915803851723</v>
      </c>
      <c r="L36" s="28">
        <f>SUM(E36:K36)</f>
        <v>999.9999999999998</v>
      </c>
      <c r="M36" s="3"/>
      <c r="N36" s="3"/>
      <c r="O36" s="4"/>
      <c r="P36" s="4"/>
    </row>
    <row r="37" spans="1:16" ht="10.5">
      <c r="A37" s="1"/>
      <c r="B37" s="24"/>
      <c r="C37" s="25">
        <v>0.5</v>
      </c>
      <c r="D37" s="25">
        <v>1</v>
      </c>
      <c r="E37" s="26">
        <v>10</v>
      </c>
      <c r="F37" s="26">
        <v>60</v>
      </c>
      <c r="G37" s="27">
        <f>_XLL.SCURVEADJ(G$15,$D$12,$E$12,$F$12,$G$12,$C37,$D37,SUM($E37:F37),,$D$31,$D$30)</f>
        <v>397.4631705179731</v>
      </c>
      <c r="H37" s="27">
        <f>_XLL.SCURVEADJ(H$15,$D$12,$E$12,$F$12,$G$12,$C37,$D37,SUM($E37:G37),,$D$31,$D$30)</f>
        <v>0</v>
      </c>
      <c r="I37" s="27">
        <f>_XLL.SCURVEADJ(I$15,$D$12,$E$12,$F$12,$G$12,$C37,$D37,SUM($E37:H37),,$D$31,$D$30)</f>
        <v>388.13235308330167</v>
      </c>
      <c r="J37" s="27">
        <f>_XLL.SCURVEADJ(J$15,$D$12,$E$12,$F$12,$G$12,$C37,$D37,SUM($E37:I37),,$D$31,$D$30)</f>
        <v>0</v>
      </c>
      <c r="K37" s="27">
        <f>_XLL.SCURVEADJ(K$15,$D$12,$E$12,$F$12,$G$12,$C37,$D37,SUM($E37:J37),,$D$31,$D$30)</f>
        <v>144.40447639872517</v>
      </c>
      <c r="L37" s="28">
        <f>SUM(E37:K37)</f>
        <v>999.9999999999999</v>
      </c>
      <c r="M37" s="3"/>
      <c r="N37" s="3"/>
      <c r="O37" s="4"/>
      <c r="P37" s="4"/>
    </row>
    <row r="38" spans="1:16" ht="10.5">
      <c r="A38" s="1"/>
      <c r="B38" s="24"/>
      <c r="C38" s="25">
        <v>1</v>
      </c>
      <c r="D38" s="25">
        <v>0</v>
      </c>
      <c r="E38" s="26">
        <v>10</v>
      </c>
      <c r="F38" s="26">
        <v>60</v>
      </c>
      <c r="G38" s="27">
        <f>_XLL.SCURVEADJ(G$15,$D$12,$E$12,$F$12,$G$12,$C38,$D38,SUM($E38:F38),,$D$31,$D$30)</f>
        <v>88.80709761564944</v>
      </c>
      <c r="H38" s="27">
        <f>_XLL.SCURVEADJ(H$15,$D$12,$E$12,$F$12,$G$12,$C38,$D38,SUM($E38:G38),,$D$31,$D$30)</f>
        <v>0</v>
      </c>
      <c r="I38" s="27">
        <f>_XLL.SCURVEADJ(I$15,$D$12,$E$12,$F$12,$G$12,$C38,$D38,SUM($E38:H38),,$D$31,$D$30)</f>
        <v>519.8858047687011</v>
      </c>
      <c r="J38" s="27">
        <f>_XLL.SCURVEADJ(J$15,$D$12,$E$12,$F$12,$G$12,$C38,$D38,SUM($E38:I38),,$D$31,$D$30)</f>
        <v>0</v>
      </c>
      <c r="K38" s="27">
        <f>_XLL.SCURVEADJ(K$15,$D$12,$E$12,$F$12,$G$12,$C38,$D38,SUM($E38:J38),,$D$31,$D$30)</f>
        <v>321.30709761564947</v>
      </c>
      <c r="L38" s="28">
        <f>SUM(E38:K38)</f>
        <v>1000</v>
      </c>
      <c r="M38" s="3"/>
      <c r="N38" s="3"/>
      <c r="O38" s="4"/>
      <c r="P38" s="4"/>
    </row>
    <row r="39" spans="1:16" ht="10.5">
      <c r="A39" s="1"/>
      <c r="B39" s="1"/>
      <c r="C39" s="34"/>
      <c r="D39" s="34"/>
      <c r="E39" s="34"/>
      <c r="F39" s="34"/>
      <c r="G39" s="34"/>
      <c r="H39" s="34"/>
      <c r="I39" s="34"/>
      <c r="J39" s="34"/>
      <c r="K39" s="34"/>
      <c r="L39" s="29"/>
      <c r="M39" s="1"/>
      <c r="N39" s="1"/>
      <c r="O39" s="4"/>
      <c r="P39" s="4"/>
    </row>
    <row r="40" spans="1:16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1"/>
      <c r="N40" s="1"/>
      <c r="O40" s="4"/>
      <c r="P40" s="4"/>
    </row>
    <row r="41" spans="1:16" ht="14.25">
      <c r="A41" s="1"/>
      <c r="B41" s="1"/>
      <c r="C41" s="35" t="s">
        <v>24</v>
      </c>
      <c r="D41" s="1"/>
      <c r="E41" s="1"/>
      <c r="F41" s="1"/>
      <c r="G41" s="1"/>
      <c r="H41" s="1"/>
      <c r="I41" s="1"/>
      <c r="J41" s="1"/>
      <c r="K41" s="1"/>
      <c r="L41" s="3"/>
      <c r="M41" s="1"/>
      <c r="N41" s="1"/>
      <c r="O41" s="4"/>
      <c r="P41" s="4"/>
    </row>
    <row r="42" spans="1:16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1"/>
      <c r="N42" s="1"/>
      <c r="O42" s="4"/>
      <c r="P42" s="4"/>
    </row>
    <row r="43" spans="1:16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"/>
      <c r="M43" s="1"/>
      <c r="N43" s="1"/>
      <c r="O43" s="4"/>
      <c r="P43" s="4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"/>
      <c r="M44" s="1"/>
      <c r="N44" s="1"/>
      <c r="O44" s="4"/>
      <c r="P44" s="4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"/>
      <c r="M45" s="1"/>
      <c r="N45" s="1"/>
      <c r="O45" s="4"/>
      <c r="P45" s="4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"/>
      <c r="M46" s="1"/>
      <c r="N46" s="1"/>
      <c r="O46" s="4"/>
      <c r="P46" s="4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"/>
      <c r="M47" s="1"/>
      <c r="N47" s="1"/>
      <c r="O47" s="4"/>
      <c r="P47" s="4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"/>
      <c r="M48" s="1"/>
      <c r="N48" s="1"/>
      <c r="O48" s="4"/>
      <c r="P48" s="4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"/>
      <c r="M49" s="1"/>
      <c r="N49" s="1"/>
      <c r="O49" s="4"/>
      <c r="P49" s="4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"/>
      <c r="M50" s="1"/>
      <c r="N50" s="1"/>
      <c r="O50" s="4"/>
      <c r="P50" s="4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"/>
      <c r="M51" s="1"/>
      <c r="N51" s="1"/>
      <c r="O51" s="4"/>
      <c r="P51" s="4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"/>
      <c r="M52" s="1"/>
      <c r="N52" s="1"/>
      <c r="O52" s="4"/>
      <c r="P52" s="4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"/>
      <c r="M53" s="1"/>
      <c r="N53" s="1"/>
      <c r="O53" s="4"/>
      <c r="P53" s="4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"/>
      <c r="M54" s="1"/>
      <c r="N54" s="1"/>
      <c r="O54" s="4"/>
      <c r="P54" s="4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"/>
      <c r="M55" s="1"/>
      <c r="N55" s="1"/>
      <c r="O55" s="4"/>
      <c r="P55" s="4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"/>
      <c r="M56" s="1"/>
      <c r="N56" s="1"/>
      <c r="O56" s="4"/>
      <c r="P56" s="4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"/>
      <c r="M57" s="1"/>
      <c r="N57" s="1"/>
      <c r="O57" s="4"/>
      <c r="P57" s="4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"/>
      <c r="M58" s="1"/>
      <c r="N58" s="1"/>
      <c r="O58" s="4"/>
      <c r="P58" s="4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"/>
      <c r="M59" s="1"/>
      <c r="N59" s="1"/>
      <c r="O59" s="4"/>
      <c r="P59" s="4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"/>
      <c r="M60" s="1"/>
      <c r="N60" s="1"/>
      <c r="O60" s="4"/>
      <c r="P60" s="4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"/>
      <c r="M61" s="1"/>
      <c r="N61" s="1"/>
      <c r="O61" s="4"/>
      <c r="P61" s="4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"/>
      <c r="M62" s="1"/>
      <c r="N62" s="1"/>
      <c r="O62" s="4" t="s">
        <v>25</v>
      </c>
      <c r="P62" s="4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"/>
      <c r="M63" s="1"/>
      <c r="N63" s="1"/>
      <c r="O63" s="4"/>
      <c r="P63" s="4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"/>
      <c r="M64" s="1"/>
      <c r="N64" s="1"/>
      <c r="O64" s="4"/>
      <c r="P64" s="4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"/>
      <c r="M65" s="1"/>
      <c r="N65" s="1"/>
      <c r="O65" s="4"/>
      <c r="P65" s="4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"/>
      <c r="M66" s="1"/>
      <c r="N66" s="1"/>
      <c r="O66" s="4"/>
      <c r="P66" s="4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"/>
      <c r="M67" s="1"/>
      <c r="N67" s="1"/>
      <c r="O67" s="4"/>
      <c r="P67" s="4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"/>
      <c r="M68" s="1"/>
      <c r="N68" s="1"/>
      <c r="O68" s="4"/>
      <c r="P68" s="4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"/>
      <c r="M69" s="1"/>
      <c r="N69" s="1"/>
      <c r="O69" s="4"/>
      <c r="P69" s="4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"/>
      <c r="M70" s="1"/>
      <c r="N70" s="1"/>
      <c r="O70" s="4"/>
      <c r="P70" s="4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"/>
      <c r="M71" s="1"/>
      <c r="N71" s="1"/>
      <c r="O71" s="4"/>
      <c r="P71" s="4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"/>
      <c r="M72" s="1"/>
      <c r="N72" s="1"/>
      <c r="O72" s="4"/>
      <c r="P72" s="4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"/>
      <c r="M73" s="1"/>
      <c r="N73" s="1"/>
      <c r="O73" s="4"/>
      <c r="P73" s="4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"/>
      <c r="M74" s="1"/>
      <c r="N74" s="1"/>
      <c r="O74" s="4"/>
      <c r="P74" s="4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"/>
      <c r="M75" s="1"/>
      <c r="N75" s="1"/>
      <c r="O75" s="4"/>
      <c r="P75" s="4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"/>
      <c r="M76" s="1"/>
      <c r="N76" s="1"/>
      <c r="O76" s="4"/>
      <c r="P76" s="4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"/>
      <c r="M77" s="1"/>
      <c r="N77" s="1"/>
      <c r="O77" s="4"/>
      <c r="P77" s="4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"/>
      <c r="M78" s="1"/>
      <c r="N78" s="1"/>
      <c r="O78" s="4"/>
      <c r="P78" s="4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"/>
      <c r="M79" s="1"/>
      <c r="N79" s="1"/>
      <c r="O79" s="4" t="s">
        <v>25</v>
      </c>
      <c r="P79" s="4"/>
    </row>
    <row r="80" spans="1:16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"/>
      <c r="M80" s="1"/>
      <c r="N80" s="1"/>
      <c r="O80" s="4" t="s">
        <v>25</v>
      </c>
      <c r="P80" s="4"/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2013-03-26T10:58:36Z</dcterms:created>
  <dcterms:modified xsi:type="dcterms:W3CDTF">2013-03-26T10:58:36Z</dcterms:modified>
  <cp:category/>
  <cp:version/>
  <cp:contentType/>
  <cp:contentStatus/>
</cp:coreProperties>
</file>