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LIFOPrice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<sst xmlns="http://schemas.openxmlformats.org/spreadsheetml/2006/main" count="32" uniqueCount="28">
  <si>
    <t>LIFOPrice</t>
  </si>
  <si>
    <t>Category:</t>
  </si>
  <si>
    <t>Accounting And Tax</t>
  </si>
  <si>
    <t>Family:</t>
  </si>
  <si>
    <t>Accounting</t>
  </si>
  <si>
    <t>Arguments:</t>
  </si>
  <si>
    <t>Disposal, Additions, Prices, [Options]</t>
  </si>
  <si>
    <t>Meaning:</t>
  </si>
  <si>
    <t>Calculate the average price of a stock movement using LIFO (last in first out)</t>
  </si>
  <si>
    <t>Description:</t>
  </si>
  <si>
    <t>Capital Gains Example</t>
  </si>
  <si>
    <t>The UK has a system of determining the Base Price on a last in first out (LIFO) basis</t>
  </si>
  <si>
    <t>Date</t>
  </si>
  <si>
    <t>Additions</t>
  </si>
  <si>
    <t>Price</t>
  </si>
  <si>
    <t>Base Price</t>
  </si>
  <si>
    <t>Longhand</t>
  </si>
  <si>
    <t>Gain</t>
  </si>
  <si>
    <t>Total</t>
  </si>
  <si>
    <t>(Sales)</t>
  </si>
  <si>
    <t>On Sale</t>
  </si>
  <si>
    <t>Check</t>
  </si>
  <si>
    <t>Per Share</t>
  </si>
  <si>
    <t>First Purchase</t>
  </si>
  <si>
    <t>Sale</t>
  </si>
  <si>
    <t>Sell Remainder</t>
  </si>
  <si>
    <t>Longhand Check --&gt;</t>
  </si>
  <si>
    <t xml:space="preserve">   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</si>
</sst>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##0.00_);\(###0.00\);"/>
    <numFmt numFmtId="165" formatCode="_(d\ mmm\ yy_);;"/>
    <numFmt numFmtId="166" formatCode="_(\ ##,##0_);\(#,##0\);"/>
  </numFmts>
  <fonts count="6">
    <font>
      <sz val="10"/>
      <name val="Arial"/>
      <family val="0"/>
    </font>
    <font>
      <b/>
      <sz val="1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8"/>
      <color indexed="23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5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165" fontId="0" fillId="0" borderId="0" xfId="0" applyNumberFormat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8515625" style="0" customWidth="1"/>
    <col min="3" max="3" width="13.140625" style="0" customWidth="1"/>
    <col min="4" max="4" width="10.421875" style="0" bestFit="1" customWidth="1"/>
    <col min="9" max="9" width="9.57421875" style="0" bestFit="1" customWidth="1"/>
    <col min="10" max="10" width="9.7109375" style="0" customWidth="1"/>
    <col min="11" max="11" width="10.57421875" style="0" bestFit="1" customWidth="1"/>
  </cols>
  <sheetData>
    <row r="3" spans="3:4" ht="14.25">
      <c r="C3" s="1" t="s">
        <v>0</v>
      </c>
      <c r="D3" s="2"/>
    </row>
    <row r="4" spans="3:4" ht="12.75">
      <c r="C4" s="3"/>
      <c r="D4" s="2"/>
    </row>
    <row r="5" spans="3:4" ht="12.75">
      <c r="C5" s="3" t="s">
        <v>1</v>
      </c>
      <c r="D5" s="2" t="s">
        <v>2</v>
      </c>
    </row>
    <row r="6" spans="3:4" ht="12.75">
      <c r="C6" s="3" t="s">
        <v>3</v>
      </c>
      <c r="D6" s="2" t="s">
        <v>4</v>
      </c>
    </row>
    <row r="7" spans="3:4" ht="12.75">
      <c r="C7" s="3" t="s">
        <v>5</v>
      </c>
      <c r="D7" s="2" t="s">
        <v>6</v>
      </c>
    </row>
    <row r="8" spans="3:4" ht="12.75">
      <c r="C8" s="3" t="s">
        <v>7</v>
      </c>
      <c r="D8" s="2" t="s">
        <v>8</v>
      </c>
    </row>
    <row r="9" spans="3:13" ht="66" customHeight="1">
      <c r="C9" s="4" t="s">
        <v>9</v>
      </c>
      <c r="D9" s="5"/>
      <c r="E9" s="6"/>
      <c r="F9" s="6"/>
      <c r="G9" s="6"/>
      <c r="H9" s="6"/>
      <c r="I9" s="6"/>
      <c r="J9" s="6"/>
      <c r="K9" s="6"/>
      <c r="L9" s="6"/>
      <c r="M9" s="6"/>
    </row>
    <row r="10" spans="3:4" ht="12.75">
      <c r="C10" s="3"/>
      <c r="D10" s="2"/>
    </row>
    <row r="12" ht="12.75">
      <c r="C12" s="3" t="s">
        <v>10</v>
      </c>
    </row>
    <row r="13" ht="12.75">
      <c r="C13" s="7" t="s">
        <v>11</v>
      </c>
    </row>
    <row r="15" spans="4:12" ht="12.75">
      <c r="D15" s="8" t="s">
        <v>12</v>
      </c>
      <c r="E15" s="8" t="s">
        <v>13</v>
      </c>
      <c r="F15" s="8" t="s">
        <v>14</v>
      </c>
      <c r="G15" s="8"/>
      <c r="H15" s="8" t="s">
        <v>15</v>
      </c>
      <c r="I15" s="9" t="s">
        <v>16</v>
      </c>
      <c r="J15" s="8" t="s">
        <v>17</v>
      </c>
      <c r="K15" s="8" t="s">
        <v>18</v>
      </c>
      <c r="L15" s="8"/>
    </row>
    <row r="16" spans="4:12" ht="12.75">
      <c r="D16" s="8"/>
      <c r="E16" s="10" t="s">
        <v>19</v>
      </c>
      <c r="F16" s="8"/>
      <c r="G16" s="8"/>
      <c r="H16" s="8" t="s">
        <v>20</v>
      </c>
      <c r="I16" s="9" t="s">
        <v>21</v>
      </c>
      <c r="J16" s="8" t="s">
        <v>22</v>
      </c>
      <c r="K16" s="8" t="s">
        <v>17</v>
      </c>
      <c r="L16" s="8"/>
    </row>
    <row r="17" spans="3:12" ht="12.75">
      <c r="C17" t="s">
        <v>23</v>
      </c>
      <c r="D17" s="11">
        <v>36161</v>
      </c>
      <c r="E17" s="12">
        <v>80</v>
      </c>
      <c r="F17" s="13">
        <v>10</v>
      </c>
      <c r="G17" s="8"/>
      <c r="I17" s="8"/>
      <c r="J17" s="14">
        <f aca="true" t="shared" si="0" ref="J17:J24">F17-H17</f>
        <v>10</v>
      </c>
      <c r="K17" s="15">
        <f>MAX(-J17*E17,0)</f>
        <v>0</v>
      </c>
      <c r="L17" s="8"/>
    </row>
    <row r="18" spans="3:12" ht="12.75">
      <c r="C18" t="s">
        <v>24</v>
      </c>
      <c r="D18" s="11">
        <f>_XLL.DPY(D17,1)</f>
        <v>36526</v>
      </c>
      <c r="E18" s="12">
        <v>-20</v>
      </c>
      <c r="F18" s="13">
        <v>11</v>
      </c>
      <c r="G18" s="8"/>
      <c r="H18" s="16">
        <f>IF(E18&lt;0,_XLL.LIFOPRICE(-E18,E$17:E17,F$17:F17),0)</f>
        <v>10</v>
      </c>
      <c r="I18" s="9">
        <f>(20*10)/20</f>
        <v>10</v>
      </c>
      <c r="J18" s="14">
        <f t="shared" si="0"/>
        <v>1</v>
      </c>
      <c r="K18" s="15">
        <f>MAX(-J18*E18,0)</f>
        <v>20</v>
      </c>
      <c r="L18" s="8"/>
    </row>
    <row r="19" spans="4:12" ht="12.75">
      <c r="D19" s="11">
        <f>_XLL.DPY(D18,1)</f>
        <v>36892</v>
      </c>
      <c r="E19" s="12">
        <v>100</v>
      </c>
      <c r="F19" s="13">
        <v>12</v>
      </c>
      <c r="G19" s="8"/>
      <c r="H19" s="16">
        <f>IF(E19&lt;0,_XLL.LIFOPRICE(-E19,E$17:E18,F$17:F18),0)</f>
        <v>0</v>
      </c>
      <c r="I19" s="8"/>
      <c r="J19" s="14">
        <f t="shared" si="0"/>
        <v>12</v>
      </c>
      <c r="K19" s="15">
        <f aca="true" t="shared" si="1" ref="K19:K27">MAX(-J19*E19,0)</f>
        <v>0</v>
      </c>
      <c r="L19" s="8"/>
    </row>
    <row r="20" spans="3:12" ht="12.75">
      <c r="C20" t="s">
        <v>24</v>
      </c>
      <c r="D20" s="11">
        <f>_XLL.DPY(D19,1)</f>
        <v>37257</v>
      </c>
      <c r="E20" s="12">
        <v>-110</v>
      </c>
      <c r="F20" s="13">
        <v>14</v>
      </c>
      <c r="G20" s="8"/>
      <c r="H20" s="16">
        <f>IF(E20&lt;0,_XLL.LIFOPRICE(-E20,E$17:E19,F$17:F19),0)</f>
        <v>11.818181818181818</v>
      </c>
      <c r="I20" s="9">
        <f>(100*12+10*10)/110</f>
        <v>11.818181818181818</v>
      </c>
      <c r="J20" s="14">
        <f t="shared" si="0"/>
        <v>2.1818181818181817</v>
      </c>
      <c r="K20" s="15">
        <f>MAX(-J20*E20,0)</f>
        <v>239.99999999999997</v>
      </c>
      <c r="L20" s="8"/>
    </row>
    <row r="21" spans="3:12" ht="12.75">
      <c r="C21" t="s">
        <v>24</v>
      </c>
      <c r="D21" s="11">
        <f>_XLL.DPY(D20,1)</f>
        <v>37622</v>
      </c>
      <c r="E21" s="12">
        <v>-20</v>
      </c>
      <c r="F21" s="13">
        <v>15</v>
      </c>
      <c r="G21" s="8"/>
      <c r="H21" s="16">
        <f>IF(E21&lt;0,_XLL.LIFOPRICE(-E21,E$17:E20,F$17:F20),0)</f>
        <v>10</v>
      </c>
      <c r="I21" s="9">
        <f>(20*10)/20</f>
        <v>10</v>
      </c>
      <c r="J21" s="14">
        <f t="shared" si="0"/>
        <v>5</v>
      </c>
      <c r="K21" s="15">
        <f t="shared" si="1"/>
        <v>100</v>
      </c>
      <c r="L21" s="8"/>
    </row>
    <row r="22" spans="4:12" ht="12.75">
      <c r="D22" s="11">
        <f>_XLL.DPY(D21,1)</f>
        <v>37987</v>
      </c>
      <c r="E22" s="12">
        <v>50</v>
      </c>
      <c r="F22" s="13">
        <v>16</v>
      </c>
      <c r="G22" s="8"/>
      <c r="H22" s="16">
        <f>IF(E22&lt;0,_XLL.LIFOPRICE(-E22,E$17:E21,F$17:F21),0)</f>
        <v>0</v>
      </c>
      <c r="I22" s="8"/>
      <c r="J22" s="14">
        <f t="shared" si="0"/>
        <v>16</v>
      </c>
      <c r="K22" s="15">
        <f t="shared" si="1"/>
        <v>0</v>
      </c>
      <c r="L22" s="8"/>
    </row>
    <row r="23" spans="4:12" ht="12.75">
      <c r="D23" s="11">
        <f>_XLL.DPY(D22,1)</f>
        <v>38353</v>
      </c>
      <c r="E23" s="12">
        <v>70</v>
      </c>
      <c r="F23" s="13">
        <v>18</v>
      </c>
      <c r="G23" s="8"/>
      <c r="H23" s="16">
        <f>IF(E23&lt;0,_XLL.LIFOPRICE(-E23,E$17:E22,F$17:F22),0)</f>
        <v>0</v>
      </c>
      <c r="I23" s="8"/>
      <c r="J23" s="14">
        <f t="shared" si="0"/>
        <v>18</v>
      </c>
      <c r="K23" s="15">
        <f t="shared" si="1"/>
        <v>0</v>
      </c>
      <c r="L23" s="8"/>
    </row>
    <row r="24" spans="4:12" ht="12.75">
      <c r="D24" s="11">
        <f>_XLL.DPY(D23,1)</f>
        <v>38718</v>
      </c>
      <c r="E24" s="12"/>
      <c r="F24" s="13"/>
      <c r="G24" s="8"/>
      <c r="H24" s="16">
        <f>IF(E24&lt;0,_XLL.LIFOPRICE(-E24,E$17:E23,F$17:F23),0)</f>
        <v>0</v>
      </c>
      <c r="I24" s="8"/>
      <c r="J24" s="14">
        <f t="shared" si="0"/>
        <v>0</v>
      </c>
      <c r="K24" s="15">
        <f t="shared" si="1"/>
        <v>0</v>
      </c>
      <c r="L24" s="8"/>
    </row>
    <row r="25" spans="3:12" ht="12.75">
      <c r="C25" t="s">
        <v>25</v>
      </c>
      <c r="D25" s="11">
        <f>_XLL.DPY(D24,1)</f>
        <v>39083</v>
      </c>
      <c r="E25" s="12">
        <f>-SUM(E17:E23)</f>
        <v>-150</v>
      </c>
      <c r="F25" s="13">
        <v>20</v>
      </c>
      <c r="G25" s="8"/>
      <c r="H25" s="16">
        <f>IF(E25&lt;0,_XLL.LIFOPRICE(-E25,E$17:E24,F$17:F24),0)</f>
        <v>15.733333333333333</v>
      </c>
      <c r="I25" s="9">
        <f>(70*18+50*16+30*10)/150</f>
        <v>15.733333333333333</v>
      </c>
      <c r="J25" s="14">
        <f>F25-H25</f>
        <v>4.2666666666666675</v>
      </c>
      <c r="K25" s="15">
        <f t="shared" si="1"/>
        <v>640.0000000000001</v>
      </c>
      <c r="L25" s="8"/>
    </row>
    <row r="26" spans="4:12" ht="12.75">
      <c r="D26" s="8"/>
      <c r="E26" s="12"/>
      <c r="F26" s="13"/>
      <c r="G26" s="8"/>
      <c r="H26" s="16">
        <f>IF(E26&lt;0,_XLL.LIFOPRICE(-E26,E$17:E25,F$17:F25),0)</f>
        <v>0</v>
      </c>
      <c r="I26" s="8"/>
      <c r="J26" s="14">
        <f>F26-H26</f>
        <v>0</v>
      </c>
      <c r="K26" s="15">
        <f t="shared" si="1"/>
        <v>0</v>
      </c>
      <c r="L26" s="8"/>
    </row>
    <row r="27" spans="4:12" ht="12.75">
      <c r="D27" s="8"/>
      <c r="E27" s="12"/>
      <c r="F27" s="13"/>
      <c r="G27" s="8"/>
      <c r="H27" s="16">
        <f>IF(E27&lt;0,_XLL.LIFOPRICE(-E27,E$17:E26,F$17:F26),0)</f>
        <v>0</v>
      </c>
      <c r="I27" s="8"/>
      <c r="J27" s="14">
        <f>F27-H27</f>
        <v>0</v>
      </c>
      <c r="K27" s="15">
        <f t="shared" si="1"/>
        <v>0</v>
      </c>
      <c r="L27" s="8"/>
    </row>
    <row r="28" spans="4:12" ht="12.75">
      <c r="D28" s="8"/>
      <c r="E28" s="8"/>
      <c r="F28" s="8"/>
      <c r="G28" s="8"/>
      <c r="H28" s="8"/>
      <c r="I28" s="8"/>
      <c r="J28" s="8"/>
      <c r="K28" s="15"/>
      <c r="L28" s="8"/>
    </row>
    <row r="29" spans="4:12" ht="13.5" thickBot="1">
      <c r="D29" s="8"/>
      <c r="E29" s="8"/>
      <c r="F29" s="8"/>
      <c r="G29" s="8"/>
      <c r="H29" s="8"/>
      <c r="I29" s="8"/>
      <c r="J29" s="8"/>
      <c r="K29" s="17">
        <f>SUM(K17:K28)</f>
        <v>1000.0000000000001</v>
      </c>
      <c r="L29" s="8"/>
    </row>
    <row r="30" spans="4:12" ht="13.5" thickTop="1">
      <c r="D30" s="8"/>
      <c r="E30" s="8"/>
      <c r="F30" s="8"/>
      <c r="G30" s="8"/>
      <c r="H30" s="8"/>
      <c r="I30" s="8"/>
      <c r="J30" s="8"/>
      <c r="K30" s="15"/>
      <c r="L30" s="8"/>
    </row>
    <row r="31" spans="4:12" ht="12.75">
      <c r="D31" s="8"/>
      <c r="E31" s="8"/>
      <c r="F31" s="8"/>
      <c r="G31" s="8"/>
      <c r="H31" s="8"/>
      <c r="I31" s="8"/>
      <c r="J31" s="18" t="s">
        <v>26</v>
      </c>
      <c r="K31" s="15">
        <f>-SUMPRODUCT(E17:E27,F17:F27)</f>
        <v>1000</v>
      </c>
      <c r="L31" s="8"/>
    </row>
    <row r="32" spans="4:12" ht="12.75">
      <c r="D32" s="8"/>
      <c r="E32" s="8"/>
      <c r="F32" s="8"/>
      <c r="G32" s="8"/>
      <c r="H32" s="8"/>
      <c r="I32" s="8"/>
      <c r="J32" s="8"/>
      <c r="K32" s="14"/>
      <c r="L32" s="8"/>
    </row>
    <row r="33" ht="12.75">
      <c r="K33" s="19"/>
    </row>
    <row r="34" ht="12.75">
      <c r="K34" s="19"/>
    </row>
    <row r="35" ht="12.75">
      <c r="K35" s="19"/>
    </row>
    <row r="36" ht="12.75">
      <c r="K36" s="19"/>
    </row>
    <row r="37" ht="12.75">
      <c r="K37" s="19"/>
    </row>
    <row r="38" ht="12.75">
      <c r="K38" s="19"/>
    </row>
    <row r="39" ht="12.75">
      <c r="K39" s="19"/>
    </row>
    <row r="40" ht="12.75">
      <c r="K40" s="19"/>
    </row>
    <row r="41" ht="12.75">
      <c r="K41" s="19"/>
    </row>
    <row r="42" ht="12.75">
      <c r="K42" s="19"/>
    </row>
    <row r="43" ht="12.75">
      <c r="K43" s="19"/>
    </row>
    <row r="44" ht="12.75">
      <c r="K44" s="19"/>
    </row>
    <row r="45" ht="12.75">
      <c r="K45" s="19"/>
    </row>
    <row r="46" ht="12.75">
      <c r="K46" s="19"/>
    </row>
    <row r="47" ht="12.75">
      <c r="K47" s="19"/>
    </row>
    <row r="48" ht="12.75">
      <c r="K48" s="19"/>
    </row>
    <row r="49" ht="12.75">
      <c r="K49" s="19"/>
    </row>
    <row r="50" ht="12.75">
      <c r="K50" s="19"/>
    </row>
    <row r="51" ht="12.75">
      <c r="K51" s="19"/>
    </row>
    <row r="52" ht="12.75">
      <c r="K52" s="19"/>
    </row>
    <row r="61" ht="12.75">
      <c r="O61" t="s">
        <v>27</v>
      </c>
    </row>
    <row r="80" ht="12.75">
      <c r="O80" t="s">
        <v>27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2013-03-26T10:59:42Z</dcterms:created>
  <dcterms:modified xsi:type="dcterms:W3CDTF">2013-03-26T10:59:43Z</dcterms:modified>
  <cp:category/>
  <cp:version/>
  <cp:contentType/>
  <cp:contentStatus/>
</cp:coreProperties>
</file>