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DurationM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<sst xmlns="http://schemas.openxmlformats.org/spreadsheetml/2006/main" count="24" uniqueCount="18">
  <si>
    <t>DurationM</t>
  </si>
  <si>
    <t>Category:</t>
  </si>
  <si>
    <t>Discounted Cash Flow</t>
  </si>
  <si>
    <t>Family:</t>
  </si>
  <si>
    <t>DCF Dispersed Annual</t>
  </si>
  <si>
    <t>Arguments:</t>
  </si>
  <si>
    <t>NPVDate, DisAER, AnnualCashFlows, StartAnnDate, PmtsPerYear</t>
  </si>
  <si>
    <t>Meaning:</t>
  </si>
  <si>
    <t>Macaulay Duration</t>
  </si>
  <si>
    <t>Description:</t>
  </si>
  <si>
    <t>Measures the Macaulay duration, in years, from NPVDate</t>
  </si>
  <si>
    <t>StartAnnDate</t>
  </si>
  <si>
    <t>NPV Date</t>
  </si>
  <si>
    <t>PmtsPerYear</t>
  </si>
  <si>
    <t>Discount</t>
  </si>
  <si>
    <t>AER</t>
  </si>
  <si>
    <t>AnnualCashFlows</t>
  </si>
  <si>
    <t xml:space="preserve">   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</si>
</sst>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d\ mmm\ yy_);;"/>
    <numFmt numFmtId="166" formatCode="_(\ ##,##0_);\(#,##0\);"/>
    <numFmt numFmtId="167" formatCode="_(\ #,##0.00\ &quot;years&quot;_);\(#,##0.00\ &quot;years&quot;\);"/>
    <numFmt numFmtId="168" formatCode="_(\ ###0.00_);\(###0.00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9" fontId="1" fillId="2" borderId="3" xfId="0" applyNumberFormat="1" applyFont="1" applyFill="1" applyBorder="1" applyAlignment="1">
      <alignment horizontal="center"/>
    </xf>
    <xf numFmtId="167" fontId="1" fillId="3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8" fontId="1" fillId="4" borderId="3" xfId="0" applyNumberFormat="1" applyFont="1" applyFill="1" applyBorder="1" applyAlignment="1">
      <alignment horizontal="center"/>
    </xf>
    <xf numFmtId="8" fontId="1" fillId="0" borderId="0" xfId="0" applyNumberFormat="1" applyFont="1" applyBorder="1" applyAlignment="1">
      <alignment/>
    </xf>
    <xf numFmtId="167" fontId="1" fillId="4" borderId="3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34" customWidth="1"/>
    <col min="2" max="2" width="2.8515625" style="34" customWidth="1"/>
    <col min="3" max="3" width="13.140625" style="34" customWidth="1"/>
    <col min="4" max="4" width="15.140625" style="34" customWidth="1"/>
    <col min="5" max="5" width="14.00390625" style="34" customWidth="1"/>
    <col min="6" max="6" width="10.7109375" style="34" customWidth="1"/>
    <col min="7" max="7" width="10.8515625" style="34" customWidth="1"/>
    <col min="8" max="8" width="11.28125" style="34" customWidth="1"/>
    <col min="9" max="9" width="12.57421875" style="34" customWidth="1"/>
    <col min="10" max="10" width="9.140625" style="34" customWidth="1"/>
    <col min="11" max="11" width="2.8515625" style="34" customWidth="1"/>
    <col min="12" max="12" width="12.421875" style="34" customWidth="1"/>
    <col min="13" max="14" width="9.140625" style="34" customWidth="1"/>
    <col min="15" max="16384" width="9.140625" style="4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</row>
    <row r="3" spans="1:15" s="8" customFormat="1" ht="14.25">
      <c r="A3" s="5"/>
      <c r="B3" s="1"/>
      <c r="C3" s="6" t="s">
        <v>0</v>
      </c>
      <c r="D3" s="2"/>
      <c r="E3" s="5"/>
      <c r="F3" s="1"/>
      <c r="G3" s="1"/>
      <c r="H3" s="1"/>
      <c r="I3" s="1"/>
      <c r="J3" s="1"/>
      <c r="K3" s="1"/>
      <c r="L3" s="1"/>
      <c r="M3" s="1"/>
      <c r="N3" s="2"/>
      <c r="O3" s="7"/>
    </row>
    <row r="4" spans="1:15" ht="10.5">
      <c r="A4" s="1"/>
      <c r="B4" s="1"/>
      <c r="C4" s="9"/>
      <c r="D4" s="2"/>
      <c r="E4" s="1"/>
      <c r="F4" s="1"/>
      <c r="G4" s="1"/>
      <c r="H4" s="1"/>
      <c r="I4" s="1"/>
      <c r="J4" s="1"/>
      <c r="K4" s="1"/>
      <c r="L4" s="1"/>
      <c r="M4" s="1"/>
      <c r="N4" s="2"/>
      <c r="O4" s="3"/>
    </row>
    <row r="5" spans="1:15" ht="10.5">
      <c r="A5" s="1"/>
      <c r="B5" s="1"/>
      <c r="C5" s="9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3"/>
    </row>
    <row r="6" spans="1:15" ht="10.5">
      <c r="A6" s="1"/>
      <c r="B6" s="1"/>
      <c r="C6" s="9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3"/>
    </row>
    <row r="7" spans="1:15" ht="10.5">
      <c r="A7" s="1"/>
      <c r="B7" s="1"/>
      <c r="C7" s="9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3"/>
    </row>
    <row r="8" spans="1:15" ht="10.5">
      <c r="A8" s="1"/>
      <c r="B8" s="1"/>
      <c r="C8" s="9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3"/>
    </row>
    <row r="9" spans="1:15" ht="66" customHeight="1">
      <c r="A9" s="1"/>
      <c r="B9" s="1"/>
      <c r="C9" s="10" t="s">
        <v>9</v>
      </c>
      <c r="D9" s="11" t="s">
        <v>10</v>
      </c>
      <c r="E9" s="11"/>
      <c r="F9" s="11"/>
      <c r="G9" s="11"/>
      <c r="H9" s="11"/>
      <c r="I9" s="11"/>
      <c r="J9" s="11"/>
      <c r="K9" s="11"/>
      <c r="L9" s="11"/>
      <c r="M9" s="11"/>
      <c r="N9" s="1"/>
      <c r="O9" s="3"/>
    </row>
    <row r="10" spans="1:15" ht="10.5">
      <c r="A10" s="1"/>
      <c r="B10" s="1"/>
      <c r="C10" s="9"/>
      <c r="D10" s="2"/>
      <c r="E10" s="12"/>
      <c r="F10" s="1"/>
      <c r="G10" s="1"/>
      <c r="H10" s="1"/>
      <c r="I10" s="1"/>
      <c r="J10" s="1"/>
      <c r="K10" s="1"/>
      <c r="L10" s="1"/>
      <c r="M10" s="1"/>
      <c r="N10" s="1"/>
      <c r="O10" s="3"/>
    </row>
    <row r="11" spans="1:15" ht="10.5">
      <c r="A11" s="1"/>
      <c r="B11" s="1"/>
      <c r="C11" s="1" t="s">
        <v>11</v>
      </c>
      <c r="D11" s="13"/>
      <c r="E11" s="14">
        <v>36892</v>
      </c>
      <c r="F11" s="15"/>
      <c r="G11" s="1"/>
      <c r="H11" s="1"/>
      <c r="I11" s="1"/>
      <c r="J11" s="1"/>
      <c r="K11" s="1"/>
      <c r="L11" s="1"/>
      <c r="M11" s="1"/>
      <c r="N11" s="1"/>
      <c r="O11" s="3"/>
    </row>
    <row r="12" spans="1:15" ht="10.5">
      <c r="A12" s="1"/>
      <c r="B12" s="1"/>
      <c r="C12" s="1" t="s">
        <v>12</v>
      </c>
      <c r="D12" s="16"/>
      <c r="E12" s="14">
        <v>36161</v>
      </c>
      <c r="F12" s="17"/>
      <c r="G12" s="3"/>
      <c r="H12" s="3"/>
      <c r="I12" s="3"/>
      <c r="J12" s="1"/>
      <c r="K12" s="1"/>
      <c r="L12" s="1"/>
      <c r="M12" s="1"/>
      <c r="N12" s="1"/>
      <c r="O12" s="3"/>
    </row>
    <row r="13" spans="1:15" ht="10.5">
      <c r="A13" s="1"/>
      <c r="B13" s="1"/>
      <c r="C13" s="1" t="s">
        <v>13</v>
      </c>
      <c r="D13" s="13"/>
      <c r="E13" s="18">
        <v>-4</v>
      </c>
      <c r="F13" s="15"/>
      <c r="G13" s="1"/>
      <c r="H13" s="1"/>
      <c r="I13" s="19"/>
      <c r="J13" s="19" t="s">
        <v>14</v>
      </c>
      <c r="K13" s="19"/>
      <c r="L13" s="19" t="s">
        <v>0</v>
      </c>
      <c r="M13" s="1"/>
      <c r="N13" s="1"/>
      <c r="O13" s="3"/>
    </row>
    <row r="14" spans="1:15" ht="10.5">
      <c r="A14" s="1"/>
      <c r="B14" s="1"/>
      <c r="C14" s="1"/>
      <c r="D14" s="1"/>
      <c r="E14" s="20"/>
      <c r="F14" s="12"/>
      <c r="G14" s="12"/>
      <c r="H14" s="12"/>
      <c r="I14" s="19"/>
      <c r="J14" s="21" t="s">
        <v>15</v>
      </c>
      <c r="K14" s="19"/>
      <c r="L14" s="21"/>
      <c r="M14" s="1"/>
      <c r="N14" s="1"/>
      <c r="O14" s="3"/>
    </row>
    <row r="15" spans="1:15" ht="10.5">
      <c r="A15" s="1"/>
      <c r="B15" s="1"/>
      <c r="C15" s="1" t="s">
        <v>16</v>
      </c>
      <c r="D15" s="13"/>
      <c r="E15" s="22">
        <v>100</v>
      </c>
      <c r="F15" s="22">
        <v>50</v>
      </c>
      <c r="G15" s="22">
        <f>F15</f>
        <v>50</v>
      </c>
      <c r="H15" s="22">
        <f>G15</f>
        <v>50</v>
      </c>
      <c r="I15" s="23"/>
      <c r="J15" s="24">
        <v>0</v>
      </c>
      <c r="K15" s="23"/>
      <c r="L15" s="25">
        <f>_XLL.DURATIONM($E$12,J15,E15:H15,$E$11,$E$13)</f>
        <v>3.2</v>
      </c>
      <c r="M15" s="26"/>
      <c r="N15" s="1"/>
      <c r="O15" s="3"/>
    </row>
    <row r="16" spans="1:15" ht="10.5">
      <c r="A16" s="1"/>
      <c r="B16" s="1"/>
      <c r="C16" s="1"/>
      <c r="D16" s="1"/>
      <c r="E16" s="27"/>
      <c r="F16" s="27"/>
      <c r="G16" s="27"/>
      <c r="H16" s="27"/>
      <c r="I16" s="19"/>
      <c r="J16" s="27"/>
      <c r="K16" s="19"/>
      <c r="L16" s="27"/>
      <c r="M16" s="19"/>
      <c r="N16" s="1"/>
      <c r="O16" s="3"/>
    </row>
    <row r="17" spans="1:15" ht="10.5">
      <c r="A17" s="1"/>
      <c r="B17" s="1"/>
      <c r="C17" s="1" t="s">
        <v>16</v>
      </c>
      <c r="D17" s="13"/>
      <c r="E17" s="22">
        <v>100</v>
      </c>
      <c r="F17" s="22">
        <v>50</v>
      </c>
      <c r="G17" s="22">
        <f>F17</f>
        <v>50</v>
      </c>
      <c r="H17" s="22">
        <f>G17</f>
        <v>50</v>
      </c>
      <c r="I17" s="23"/>
      <c r="J17" s="24">
        <v>0.1</v>
      </c>
      <c r="K17" s="23"/>
      <c r="L17" s="25">
        <f>_XLL.DURATIONM($E$12,J17,E17:H17,$E$11,$E$13)</f>
        <v>3.694619509407128</v>
      </c>
      <c r="M17" s="26"/>
      <c r="N17" s="1"/>
      <c r="O17" s="3"/>
    </row>
    <row r="18" spans="1:15" ht="10.5">
      <c r="A18" s="1"/>
      <c r="B18" s="1"/>
      <c r="C18" s="1"/>
      <c r="D18" s="19"/>
      <c r="E18" s="27"/>
      <c r="F18" s="27"/>
      <c r="G18" s="27"/>
      <c r="H18" s="27"/>
      <c r="I18" s="19"/>
      <c r="J18" s="28"/>
      <c r="K18" s="19"/>
      <c r="L18" s="27"/>
      <c r="M18" s="19"/>
      <c r="N18" s="1"/>
      <c r="O18" s="3"/>
    </row>
    <row r="19" spans="1:15" ht="10.5">
      <c r="A19" s="1"/>
      <c r="B19" s="1"/>
      <c r="C19" s="1"/>
      <c r="D19" s="29"/>
      <c r="E19" s="30">
        <f>_XLL.EFFTIMEM($J$17,$E$13)+2</f>
        <v>2.621277245508936</v>
      </c>
      <c r="F19" s="30">
        <f>E19+1</f>
        <v>3.621277245508936</v>
      </c>
      <c r="G19" s="30">
        <f>F19+1</f>
        <v>4.621277245508936</v>
      </c>
      <c r="H19" s="30">
        <f>G19+1</f>
        <v>5.621277245508936</v>
      </c>
      <c r="I19" s="26"/>
      <c r="J19" s="31"/>
      <c r="K19" s="13"/>
      <c r="L19" s="32">
        <f>SUMPRODUCT(E19:H19,E20:H20)/SUM(E20:H20)</f>
        <v>3.694619509407127</v>
      </c>
      <c r="M19" s="15"/>
      <c r="N19" s="1"/>
      <c r="O19" s="3"/>
    </row>
    <row r="20" spans="1:15" ht="10.5">
      <c r="A20" s="1"/>
      <c r="B20" s="1"/>
      <c r="C20" s="1"/>
      <c r="D20" s="29"/>
      <c r="E20" s="30">
        <f>E17/(1.1^E19)</f>
        <v>77.8929758808892</v>
      </c>
      <c r="F20" s="30">
        <f>F17/(1.1^F19)</f>
        <v>35.405898127676906</v>
      </c>
      <c r="G20" s="30">
        <f>G17/(1.1^G19)</f>
        <v>32.187180116069904</v>
      </c>
      <c r="H20" s="30">
        <f>H17/(1.1^H19)</f>
        <v>29.261072832790827</v>
      </c>
      <c r="I20" s="26"/>
      <c r="J20" s="1"/>
      <c r="K20" s="1"/>
      <c r="L20" s="28"/>
      <c r="M20" s="1"/>
      <c r="N20" s="1"/>
      <c r="O20" s="3"/>
    </row>
    <row r="21" spans="1:15" ht="10.5">
      <c r="A21" s="1"/>
      <c r="B21" s="1"/>
      <c r="C21" s="1"/>
      <c r="D21" s="19"/>
      <c r="E21" s="28"/>
      <c r="F21" s="28"/>
      <c r="G21" s="28"/>
      <c r="H21" s="28"/>
      <c r="I21" s="19"/>
      <c r="J21" s="19"/>
      <c r="K21" s="1"/>
      <c r="L21" s="19"/>
      <c r="M21" s="1"/>
      <c r="N21" s="1"/>
      <c r="O21" s="3"/>
    </row>
    <row r="22" spans="1:15" ht="10.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 t="s">
        <v>17</v>
      </c>
      <c r="O22" s="3"/>
    </row>
    <row r="23" spans="1:15" ht="10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3"/>
    </row>
    <row r="24" spans="1:15" ht="1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3"/>
    </row>
    <row r="25" spans="1:15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3"/>
    </row>
    <row r="26" spans="1:15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3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3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3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3" t="s">
        <v>17</v>
      </c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3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3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3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3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3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3" t="s">
        <v>17</v>
      </c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3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3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3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3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3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3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3" t="s">
        <v>17</v>
      </c>
    </row>
    <row r="80" ht="10.5">
      <c r="O80" s="4" t="s">
        <v>17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2013-03-26T10:56:36Z</dcterms:created>
  <dcterms:modified xsi:type="dcterms:W3CDTF">2013-03-26T10:56:36Z</dcterms:modified>
  <cp:category/>
  <cp:version/>
  <cp:contentType/>
  <cp:contentStatus/>
</cp:coreProperties>
</file>